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Informe Trimestral Empresas Públicas\Acum al I Trimestre 2023\INFORME\"/>
    </mc:Choice>
  </mc:AlternateContent>
  <bookViews>
    <workbookView xWindow="0" yWindow="0" windowWidth="19200" windowHeight="7356"/>
  </bookViews>
  <sheets>
    <sheet name="I TRIMESTRE 2023" sheetId="5" r:id="rId1"/>
  </sheets>
  <definedNames>
    <definedName name="_xlnm.Print_Titles" localSheetId="0">'I TRIMESTRE 2023'!$A:$B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0" i="5"/>
  <c r="AJ42" i="5"/>
  <c r="G3" i="5" l="1"/>
  <c r="N3" i="5"/>
  <c r="C3" i="5"/>
  <c r="D3" i="5"/>
  <c r="E3" i="5"/>
  <c r="H3" i="5"/>
  <c r="J3" i="5"/>
  <c r="K3" i="5"/>
  <c r="L3" i="5"/>
  <c r="M3" i="5"/>
  <c r="P3" i="5"/>
  <c r="R3" i="5"/>
  <c r="S3" i="5"/>
  <c r="T3" i="5"/>
  <c r="U3" i="5"/>
  <c r="X3" i="5"/>
  <c r="Z3" i="5"/>
  <c r="AA3" i="5"/>
  <c r="AB3" i="5"/>
  <c r="AC3" i="5"/>
  <c r="AF3" i="5"/>
  <c r="AH3" i="5"/>
  <c r="AI3" i="5"/>
  <c r="I3" i="5"/>
  <c r="Q3" i="5"/>
  <c r="Y3" i="5"/>
  <c r="AG3" i="5"/>
  <c r="F3" i="5"/>
  <c r="O3" i="5"/>
  <c r="V3" i="5"/>
  <c r="W3" i="5"/>
  <c r="AD3" i="5"/>
  <c r="AE3" i="5"/>
  <c r="C10" i="5"/>
  <c r="D10" i="5"/>
  <c r="J10" i="5"/>
  <c r="K10" i="5"/>
  <c r="R10" i="5"/>
  <c r="S10" i="5"/>
  <c r="Z10" i="5"/>
  <c r="Z9" i="5" s="1"/>
  <c r="AA10" i="5"/>
  <c r="AH10" i="5"/>
  <c r="AI10" i="5"/>
  <c r="F10" i="5"/>
  <c r="G10" i="5"/>
  <c r="H10" i="5"/>
  <c r="I10" i="5"/>
  <c r="L10" i="5"/>
  <c r="N10" i="5"/>
  <c r="O10" i="5"/>
  <c r="P10" i="5"/>
  <c r="Q10" i="5"/>
  <c r="T10" i="5"/>
  <c r="V10" i="5"/>
  <c r="W10" i="5"/>
  <c r="X10" i="5"/>
  <c r="Y10" i="5"/>
  <c r="AB10" i="5"/>
  <c r="AD10" i="5"/>
  <c r="AE10" i="5"/>
  <c r="AF10" i="5"/>
  <c r="AG10" i="5"/>
  <c r="E10" i="5"/>
  <c r="M10" i="5"/>
  <c r="U10" i="5"/>
  <c r="AC10" i="5"/>
  <c r="C14" i="5"/>
  <c r="D14" i="5"/>
  <c r="E14" i="5"/>
  <c r="J14" i="5"/>
  <c r="K14" i="5"/>
  <c r="M14" i="5"/>
  <c r="R14" i="5"/>
  <c r="S14" i="5"/>
  <c r="U14" i="5"/>
  <c r="Z14" i="5"/>
  <c r="AA14" i="5"/>
  <c r="AC14" i="5"/>
  <c r="AH14" i="5"/>
  <c r="AI14" i="5"/>
  <c r="F14" i="5"/>
  <c r="G14" i="5"/>
  <c r="H14" i="5"/>
  <c r="I14" i="5"/>
  <c r="L14" i="5"/>
  <c r="N14" i="5"/>
  <c r="O14" i="5"/>
  <c r="P14" i="5"/>
  <c r="Q14" i="5"/>
  <c r="T14" i="5"/>
  <c r="V14" i="5"/>
  <c r="W14" i="5"/>
  <c r="X14" i="5"/>
  <c r="Y14" i="5"/>
  <c r="AB14" i="5"/>
  <c r="AD14" i="5"/>
  <c r="AE14" i="5"/>
  <c r="AF14" i="5"/>
  <c r="AG14" i="5"/>
  <c r="F22" i="5"/>
  <c r="G22" i="5"/>
  <c r="I22" i="5"/>
  <c r="N22" i="5"/>
  <c r="O22" i="5"/>
  <c r="Q22" i="5"/>
  <c r="V22" i="5"/>
  <c r="W22" i="5"/>
  <c r="Y22" i="5"/>
  <c r="AD22" i="5"/>
  <c r="AE22" i="5"/>
  <c r="AG22" i="5"/>
  <c r="C22" i="5"/>
  <c r="D22" i="5"/>
  <c r="E22" i="5"/>
  <c r="H22" i="5"/>
  <c r="J22" i="5"/>
  <c r="K22" i="5"/>
  <c r="L22" i="5"/>
  <c r="M22" i="5"/>
  <c r="P22" i="5"/>
  <c r="R22" i="5"/>
  <c r="S22" i="5"/>
  <c r="T22" i="5"/>
  <c r="U22" i="5"/>
  <c r="X22" i="5"/>
  <c r="Z22" i="5"/>
  <c r="AA22" i="5"/>
  <c r="AB22" i="5"/>
  <c r="AC22" i="5"/>
  <c r="AF22" i="5"/>
  <c r="AH22" i="5"/>
  <c r="AI22" i="5"/>
  <c r="D26" i="5"/>
  <c r="I26" i="5"/>
  <c r="K26" i="5"/>
  <c r="Q26" i="5"/>
  <c r="S26" i="5"/>
  <c r="Y26" i="5"/>
  <c r="AA26" i="5"/>
  <c r="AG26" i="5"/>
  <c r="AI26" i="5"/>
  <c r="C26" i="5"/>
  <c r="E26" i="5"/>
  <c r="F26" i="5"/>
  <c r="G26" i="5"/>
  <c r="J26" i="5"/>
  <c r="L26" i="5"/>
  <c r="M26" i="5"/>
  <c r="N26" i="5"/>
  <c r="O26" i="5"/>
  <c r="R26" i="5"/>
  <c r="T26" i="5"/>
  <c r="U26" i="5"/>
  <c r="V26" i="5"/>
  <c r="W26" i="5"/>
  <c r="Z26" i="5"/>
  <c r="AB26" i="5"/>
  <c r="AC26" i="5"/>
  <c r="AD26" i="5"/>
  <c r="AE26" i="5"/>
  <c r="AH26" i="5"/>
  <c r="H26" i="5"/>
  <c r="P26" i="5"/>
  <c r="X26" i="5"/>
  <c r="AF26" i="5"/>
  <c r="E9" i="5" l="1"/>
  <c r="E20" i="5" s="1"/>
  <c r="J9" i="5"/>
  <c r="D9" i="5"/>
  <c r="AC9" i="5"/>
  <c r="AC20" i="5" s="1"/>
  <c r="AA9" i="5"/>
  <c r="AA20" i="5" s="1"/>
  <c r="M9" i="5"/>
  <c r="M20" i="5" s="1"/>
  <c r="S9" i="5"/>
  <c r="S20" i="5" s="1"/>
  <c r="R9" i="5"/>
  <c r="R20" i="5" s="1"/>
  <c r="K9" i="5"/>
  <c r="K20" i="5" s="1"/>
  <c r="AI9" i="5"/>
  <c r="AI20" i="5" s="1"/>
  <c r="U9" i="5"/>
  <c r="U20" i="5" s="1"/>
  <c r="AH9" i="5"/>
  <c r="AH20" i="5" s="1"/>
  <c r="C9" i="5"/>
  <c r="C20" i="5" s="1"/>
  <c r="AB9" i="5"/>
  <c r="AB20" i="5" s="1"/>
  <c r="T9" i="5"/>
  <c r="T20" i="5" s="1"/>
  <c r="L9" i="5"/>
  <c r="L20" i="5" s="1"/>
  <c r="AG9" i="5"/>
  <c r="AG20" i="5" s="1"/>
  <c r="Y9" i="5"/>
  <c r="Y20" i="5" s="1"/>
  <c r="Q9" i="5"/>
  <c r="Q20" i="5" s="1"/>
  <c r="I9" i="5"/>
  <c r="I20" i="5" s="1"/>
  <c r="D20" i="5"/>
  <c r="AF9" i="5"/>
  <c r="AF20" i="5" s="1"/>
  <c r="X9" i="5"/>
  <c r="X20" i="5" s="1"/>
  <c r="P9" i="5"/>
  <c r="P20" i="5" s="1"/>
  <c r="H9" i="5"/>
  <c r="H20" i="5" s="1"/>
  <c r="Z20" i="5"/>
  <c r="J20" i="5"/>
  <c r="AE9" i="5"/>
  <c r="AE20" i="5" s="1"/>
  <c r="W9" i="5"/>
  <c r="W20" i="5" s="1"/>
  <c r="O9" i="5"/>
  <c r="O20" i="5" s="1"/>
  <c r="G9" i="5"/>
  <c r="G20" i="5" s="1"/>
  <c r="AD9" i="5"/>
  <c r="AD20" i="5" s="1"/>
  <c r="V9" i="5"/>
  <c r="V20" i="5" s="1"/>
  <c r="N9" i="5"/>
  <c r="N20" i="5" s="1"/>
  <c r="F9" i="5"/>
  <c r="F20" i="5" s="1"/>
  <c r="AC40" i="5"/>
  <c r="U40" i="5"/>
  <c r="M40" i="5"/>
  <c r="E40" i="5"/>
  <c r="AG35" i="5"/>
  <c r="Y35" i="5"/>
  <c r="R35" i="5"/>
  <c r="Q35" i="5"/>
  <c r="F35" i="5"/>
  <c r="Z35" i="5"/>
  <c r="U35" i="5"/>
  <c r="E35" i="5"/>
  <c r="AH32" i="5"/>
  <c r="Z32" i="5"/>
  <c r="R32" i="5" l="1"/>
  <c r="R31" i="5"/>
  <c r="N33" i="5"/>
  <c r="D32" i="5"/>
  <c r="C35" i="5"/>
  <c r="J35" i="5"/>
  <c r="AH35" i="5"/>
  <c r="C40" i="5"/>
  <c r="J40" i="5"/>
  <c r="R40" i="5"/>
  <c r="Z40" i="5"/>
  <c r="AH40" i="5"/>
  <c r="C30" i="5"/>
  <c r="Z33" i="5"/>
  <c r="D31" i="5"/>
  <c r="K30" i="5"/>
  <c r="S31" i="5"/>
  <c r="AI31" i="5"/>
  <c r="Y30" i="5"/>
  <c r="M35" i="5"/>
  <c r="AC35" i="5"/>
  <c r="I35" i="5"/>
  <c r="D40" i="5"/>
  <c r="K40" i="5"/>
  <c r="S40" i="5"/>
  <c r="AA40" i="5"/>
  <c r="I40" i="5"/>
  <c r="Q40" i="5"/>
  <c r="Y40" i="5"/>
  <c r="AG40" i="5"/>
  <c r="I32" i="5"/>
  <c r="N35" i="5"/>
  <c r="V35" i="5"/>
  <c r="AD35" i="5"/>
  <c r="G35" i="5"/>
  <c r="O35" i="5"/>
  <c r="W35" i="5"/>
  <c r="W30" i="5"/>
  <c r="F32" i="5"/>
  <c r="V32" i="5"/>
  <c r="G40" i="5"/>
  <c r="W40" i="5"/>
  <c r="E31" i="5"/>
  <c r="M31" i="5"/>
  <c r="H40" i="5"/>
  <c r="P40" i="5"/>
  <c r="X40" i="5"/>
  <c r="AF40" i="5"/>
  <c r="L40" i="5"/>
  <c r="T40" i="5"/>
  <c r="AB40" i="5"/>
  <c r="V31" i="5"/>
  <c r="O30" i="5"/>
  <c r="AE31" i="5"/>
  <c r="N32" i="5"/>
  <c r="AD32" i="5"/>
  <c r="O40" i="5"/>
  <c r="AE40" i="5"/>
  <c r="H32" i="5"/>
  <c r="P32" i="5"/>
  <c r="X32" i="5"/>
  <c r="AF32" i="5"/>
  <c r="T31" i="5"/>
  <c r="AB31" i="5"/>
  <c r="D35" i="5"/>
  <c r="K35" i="5"/>
  <c r="S35" i="5"/>
  <c r="AA35" i="5"/>
  <c r="AI35" i="5"/>
  <c r="U31" i="5"/>
  <c r="C32" i="5"/>
  <c r="AI40" i="5"/>
  <c r="J32" i="5"/>
  <c r="AE35" i="5"/>
  <c r="H35" i="5"/>
  <c r="P35" i="5"/>
  <c r="X35" i="5"/>
  <c r="AF35" i="5"/>
  <c r="L35" i="5"/>
  <c r="T35" i="5"/>
  <c r="AB35" i="5"/>
  <c r="F40" i="5"/>
  <c r="N40" i="5"/>
  <c r="V40" i="5"/>
  <c r="AD40" i="5"/>
  <c r="G32" i="5"/>
  <c r="W32" i="5"/>
  <c r="AG32" i="5"/>
  <c r="AD31" i="5"/>
  <c r="C33" i="5"/>
  <c r="J31" i="5"/>
  <c r="J33" i="5"/>
  <c r="J30" i="5"/>
  <c r="R33" i="5"/>
  <c r="R30" i="5"/>
  <c r="Z31" i="5"/>
  <c r="Z30" i="5"/>
  <c r="AH31" i="5"/>
  <c r="AH33" i="5"/>
  <c r="AH30" i="5"/>
  <c r="G31" i="5"/>
  <c r="G33" i="5"/>
  <c r="G30" i="5"/>
  <c r="S30" i="5"/>
  <c r="AA31" i="5"/>
  <c r="AA30" i="5"/>
  <c r="I30" i="5"/>
  <c r="I31" i="5"/>
  <c r="I33" i="5"/>
  <c r="Q30" i="5"/>
  <c r="AG30" i="5"/>
  <c r="AG31" i="5"/>
  <c r="AG33" i="5"/>
  <c r="L31" i="5"/>
  <c r="L33" i="5"/>
  <c r="L30" i="5"/>
  <c r="T30" i="5"/>
  <c r="H30" i="5"/>
  <c r="H31" i="5"/>
  <c r="P30" i="5"/>
  <c r="P33" i="5"/>
  <c r="P31" i="5"/>
  <c r="X30" i="5"/>
  <c r="K32" i="5"/>
  <c r="S32" i="5"/>
  <c r="AA32" i="5"/>
  <c r="AI32" i="5"/>
  <c r="E30" i="5"/>
  <c r="AC30" i="5"/>
  <c r="U30" i="5"/>
  <c r="F30" i="5"/>
  <c r="AD30" i="5"/>
  <c r="M30" i="5"/>
  <c r="AD33" i="5"/>
  <c r="Y32" i="5" l="1"/>
  <c r="Y33" i="5"/>
  <c r="Q32" i="5"/>
  <c r="Q33" i="5"/>
  <c r="N31" i="5"/>
  <c r="N30" i="5"/>
  <c r="K31" i="5"/>
  <c r="AC32" i="5"/>
  <c r="W31" i="5"/>
  <c r="Y31" i="5"/>
  <c r="AI30" i="5"/>
  <c r="K33" i="5"/>
  <c r="M33" i="5"/>
  <c r="AF31" i="5"/>
  <c r="C31" i="5"/>
  <c r="AE32" i="5"/>
  <c r="V30" i="5"/>
  <c r="D30" i="5"/>
  <c r="O31" i="5"/>
  <c r="AB33" i="5"/>
  <c r="W33" i="5"/>
  <c r="V33" i="5"/>
  <c r="AC31" i="5"/>
  <c r="Q31" i="5"/>
  <c r="O32" i="5"/>
  <c r="O33" i="5"/>
  <c r="U32" i="5"/>
  <c r="AF30" i="5"/>
  <c r="H33" i="5"/>
  <c r="M32" i="5"/>
  <c r="AB32" i="5"/>
  <c r="AF33" i="5"/>
  <c r="X33" i="5"/>
  <c r="AE30" i="5"/>
  <c r="T32" i="5"/>
  <c r="F33" i="5"/>
  <c r="X31" i="5"/>
  <c r="AE33" i="5"/>
  <c r="L32" i="5"/>
  <c r="AB30" i="5"/>
  <c r="AC33" i="5"/>
  <c r="T33" i="5"/>
  <c r="F31" i="5"/>
  <c r="D33" i="5"/>
  <c r="AA33" i="5"/>
  <c r="U33" i="5"/>
  <c r="S33" i="5"/>
  <c r="AI33" i="5"/>
  <c r="E32" i="5" l="1"/>
  <c r="E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<sst xmlns="http://schemas.openxmlformats.org/spreadsheetml/2006/main" count="80" uniqueCount="77">
  <si>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</si>
  <si>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</si>
  <si>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COVIARA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</si>
  <si>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</si>
  <si>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</si>
  <si>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</si>
  <si>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</si>
  <si>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</si>
  <si>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</si>
  <si>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</si>
  <si>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</si>
  <si>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</si>
  <si>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</si>
  <si>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</si>
  <si>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</si>
  <si>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</si>
  <si>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</si>
  <si>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</si>
  <si>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</si>
  <si>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</si>
  <si>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</si>
  <si>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</si>
  <si>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</si>
  <si>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LT 10 UNL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</si>
  <si>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</si>
  <si>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</si>
  <si>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</si>
  <si>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</si>
  <si>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</si>
  <si>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</si>
  <si>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</si>
  <si>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</si>
  <si>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</si>
  <si>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</si>
  <si>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</si>
  <si>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</si>
  <si>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</si>
  <si>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</si>
  <si>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</si>
  <si>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</si>
  <si>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</si>
  <si>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</si>
  <si>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</si>
  <si>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</si>
  <si>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</si>
  <si>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</si>
  <si>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</si>
  <si>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</si>
  <si>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</si>
  <si>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</si>
  <si>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</si>
  <si>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</si>
  <si>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</si>
  <si>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</si>
  <si>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</si>
  <si>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</si>
  <si>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</si>
  <si>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</si>
  <si>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</si>
  <si>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</si>
  <si>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PLAYAS FERROV. S.A.</t>
  </si>
  <si>
    <t>INTEA</t>
  </si>
  <si>
    <t>POLO TECNOL.</t>
  </si>
  <si>
    <t>FABRIC. MILITARES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</si>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</sst>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1" applyNumberFormat="0" applyFill="0" applyAlignment="0" applyProtection="0"/>
  </cellStyleXfs>
  <cellXfs count="36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right"/>
    </xf>
    <xf numFmtId="0" fontId="4" fillId="0" borderId="6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right"/>
    </xf>
    <xf numFmtId="0" fontId="5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5" fillId="0" borderId="6" xfId="1" applyNumberFormat="1" applyFont="1" applyFill="1" applyBorder="1" applyAlignment="1">
      <alignment horizontal="right" vertical="top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right"/>
    </xf>
    <xf numFmtId="0" fontId="5" fillId="0" borderId="8" xfId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165" fontId="5" fillId="0" borderId="9" xfId="1" applyNumberFormat="1" applyFont="1" applyFill="1" applyBorder="1" applyAlignment="1">
      <alignment horizontal="right" vertical="top" wrapText="1"/>
    </xf>
    <xf numFmtId="165" fontId="5" fillId="0" borderId="8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Fill="1" applyBorder="1"/>
    <xf numFmtId="165" fontId="4" fillId="0" borderId="11" xfId="1" applyNumberFormat="1" applyFont="1" applyFill="1" applyBorder="1" applyAlignment="1">
      <alignment horizontal="right" vertical="top" wrapText="1"/>
    </xf>
    <xf numFmtId="165" fontId="5" fillId="0" borderId="11" xfId="1" applyNumberFormat="1" applyFont="1" applyFill="1" applyBorder="1" applyAlignment="1">
      <alignment horizontal="right" vertical="top" wrapText="1"/>
    </xf>
    <xf numFmtId="0" fontId="0" fillId="0" borderId="11" xfId="0" applyBorder="1"/>
    <xf numFmtId="165" fontId="5" fillId="0" borderId="12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/>
    <cellStyle name="Título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zoomScaleNormal="100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AK23" sqref="AK23"/>
    </sheetView>
  </sheetViews>
  <sheetFormatPr baseColWidth="10" defaultRowHeight="14.4" x14ac:dyDescent="0.3"/>
  <cols>
    <col min="1" max="1" width="4.33203125" customWidth="1"/>
    <col min="2" max="2" width="43.109375" customWidth="1"/>
    <col min="3" max="3" width="9.6640625" customWidth="1"/>
    <col min="4" max="4" width="9.44140625" customWidth="1"/>
    <col min="5" max="5" width="10.33203125" customWidth="1"/>
    <col min="6" max="6" width="9.33203125" customWidth="1"/>
    <col min="7" max="7" width="11" customWidth="1"/>
    <col min="8" max="8" width="10.6640625" bestFit="1" customWidth="1"/>
    <col min="9" max="10" width="9.6640625" customWidth="1"/>
    <col min="11" max="11" width="12.44140625" customWidth="1"/>
    <col min="12" max="12" width="11.88671875" customWidth="1"/>
    <col min="13" max="13" width="12.44140625" customWidth="1"/>
    <col min="14" max="14" width="11.33203125" customWidth="1"/>
    <col min="15" max="22" width="9.6640625" customWidth="1"/>
    <col min="23" max="23" width="12.5546875" bestFit="1" customWidth="1"/>
    <col min="24" max="24" width="9.6640625" customWidth="1"/>
    <col min="25" max="25" width="12.44140625" bestFit="1" customWidth="1"/>
    <col min="26" max="26" width="9" customWidth="1"/>
    <col min="27" max="30" width="9.6640625" customWidth="1"/>
    <col min="31" max="31" width="11.33203125" customWidth="1"/>
    <col min="32" max="35" width="9.6640625" customWidth="1"/>
  </cols>
  <sheetData>
    <row r="1" spans="1:36" ht="29.4" thickBot="1" x14ac:dyDescent="0.35">
      <c r="A1" s="34" t="s">
        <v>11</v>
      </c>
      <c r="B1" s="35"/>
      <c r="C1" s="15" t="s">
        <v>0</v>
      </c>
      <c r="D1" s="1" t="s">
        <v>1</v>
      </c>
      <c r="E1" s="1" t="s">
        <v>59</v>
      </c>
      <c r="F1" s="1" t="s">
        <v>12</v>
      </c>
      <c r="G1" s="1" t="s">
        <v>13</v>
      </c>
      <c r="H1" s="1" t="s">
        <v>14</v>
      </c>
      <c r="I1" s="1" t="s">
        <v>2</v>
      </c>
      <c r="J1" s="1" t="s">
        <v>15</v>
      </c>
      <c r="K1" s="1" t="s">
        <v>16</v>
      </c>
      <c r="L1" s="1" t="s">
        <v>3</v>
      </c>
      <c r="M1" s="9" t="s">
        <v>17</v>
      </c>
      <c r="N1" s="1" t="s">
        <v>63</v>
      </c>
      <c r="O1" s="1" t="s">
        <v>4</v>
      </c>
      <c r="P1" s="1" t="s">
        <v>18</v>
      </c>
      <c r="Q1" s="1" t="s">
        <v>19</v>
      </c>
      <c r="R1" s="1" t="s">
        <v>20</v>
      </c>
      <c r="S1" s="1" t="s">
        <v>76</v>
      </c>
      <c r="T1" s="1" t="s">
        <v>5</v>
      </c>
      <c r="U1" s="1" t="s">
        <v>21</v>
      </c>
      <c r="V1" s="1" t="s">
        <v>61</v>
      </c>
      <c r="W1" s="1" t="s">
        <v>6</v>
      </c>
      <c r="X1" s="9" t="s">
        <v>22</v>
      </c>
      <c r="Y1" s="1" t="s">
        <v>60</v>
      </c>
      <c r="Z1" s="1" t="s">
        <v>62</v>
      </c>
      <c r="AA1" s="1" t="s">
        <v>23</v>
      </c>
      <c r="AB1" s="1" t="s">
        <v>24</v>
      </c>
      <c r="AC1" s="1" t="s">
        <v>25</v>
      </c>
      <c r="AD1" s="1" t="s">
        <v>75</v>
      </c>
      <c r="AE1" s="1" t="s">
        <v>7</v>
      </c>
      <c r="AF1" s="1" t="s">
        <v>8</v>
      </c>
      <c r="AG1" s="1" t="s">
        <v>9</v>
      </c>
      <c r="AH1" s="1" t="s">
        <v>10</v>
      </c>
      <c r="AI1" s="1" t="s">
        <v>26</v>
      </c>
      <c r="AJ1" s="26" t="s">
        <v>74</v>
      </c>
    </row>
    <row r="2" spans="1:36" s="2" customFormat="1" ht="6" customHeight="1" x14ac:dyDescent="0.3">
      <c r="A2" s="7"/>
      <c r="B2" s="32"/>
      <c r="C2" s="8"/>
      <c r="D2" s="8"/>
      <c r="E2" s="8"/>
      <c r="F2" s="8"/>
      <c r="G2" s="8"/>
      <c r="H2" s="8"/>
      <c r="I2" s="8"/>
      <c r="J2" s="8"/>
      <c r="K2" s="8"/>
      <c r="L2" s="8"/>
      <c r="M2" s="14"/>
      <c r="N2" s="8"/>
      <c r="O2" s="8"/>
      <c r="P2" s="8"/>
      <c r="Q2" s="8"/>
      <c r="R2" s="8"/>
      <c r="S2" s="8"/>
      <c r="T2" s="8"/>
      <c r="U2" s="8"/>
      <c r="V2" s="8"/>
      <c r="W2" s="8"/>
      <c r="X2" s="14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27"/>
    </row>
    <row r="3" spans="1:36" x14ac:dyDescent="0.3">
      <c r="A3" s="3" t="s">
        <v>27</v>
      </c>
      <c r="B3" s="4" t="s">
        <v>28</v>
      </c>
      <c r="C3" s="11">
        <f>SUM(C4:C7)</f>
        <v>13872.3</v>
      </c>
      <c r="D3" s="11">
        <f t="shared" ref="D3:AI3" si="0">SUM(D4:D7)</f>
        <v>9859.5999999999985</v>
      </c>
      <c r="E3" s="11">
        <f t="shared" si="0"/>
        <v>29700.699999999997</v>
      </c>
      <c r="F3" s="11">
        <f t="shared" si="0"/>
        <v>1120.1000000000001</v>
      </c>
      <c r="G3" s="11">
        <f t="shared" si="0"/>
        <v>119055</v>
      </c>
      <c r="H3" s="11">
        <f t="shared" si="0"/>
        <v>11879.5</v>
      </c>
      <c r="I3" s="11">
        <f t="shared" si="0"/>
        <v>262.7</v>
      </c>
      <c r="J3" s="11">
        <f t="shared" si="0"/>
        <v>10668.3</v>
      </c>
      <c r="K3" s="11">
        <f t="shared" si="0"/>
        <v>209.1</v>
      </c>
      <c r="L3" s="11">
        <f t="shared" si="0"/>
        <v>10688.8</v>
      </c>
      <c r="M3" s="12">
        <f t="shared" si="0"/>
        <v>37616.199999999997</v>
      </c>
      <c r="N3" s="11">
        <f t="shared" si="0"/>
        <v>4124.1000000000004</v>
      </c>
      <c r="O3" s="11">
        <f t="shared" si="0"/>
        <v>1127</v>
      </c>
      <c r="P3" s="11">
        <f t="shared" si="0"/>
        <v>1970.9</v>
      </c>
      <c r="Q3" s="11">
        <f t="shared" si="0"/>
        <v>38.5</v>
      </c>
      <c r="R3" s="11">
        <f t="shared" si="0"/>
        <v>10215.699999999999</v>
      </c>
      <c r="S3" s="11">
        <f t="shared" si="0"/>
        <v>244497.30000000002</v>
      </c>
      <c r="T3" s="11">
        <f t="shared" si="0"/>
        <v>2959.5</v>
      </c>
      <c r="U3" s="11">
        <f t="shared" si="0"/>
        <v>122.6</v>
      </c>
      <c r="V3" s="11">
        <f t="shared" si="0"/>
        <v>172.79999999999998</v>
      </c>
      <c r="W3" s="11">
        <f t="shared" si="0"/>
        <v>4756.5</v>
      </c>
      <c r="X3" s="12">
        <f t="shared" si="0"/>
        <v>51237.1</v>
      </c>
      <c r="Y3" s="11">
        <f t="shared" si="0"/>
        <v>979.5</v>
      </c>
      <c r="Z3" s="11">
        <f t="shared" si="0"/>
        <v>21.900000000000002</v>
      </c>
      <c r="AA3" s="11">
        <f t="shared" si="0"/>
        <v>35.700000000000003</v>
      </c>
      <c r="AB3" s="11">
        <f t="shared" si="0"/>
        <v>518.20000000000005</v>
      </c>
      <c r="AC3" s="11">
        <f t="shared" si="0"/>
        <v>5705.9000000000005</v>
      </c>
      <c r="AD3" s="11">
        <f t="shared" si="0"/>
        <v>61788.800000000003</v>
      </c>
      <c r="AE3" s="11">
        <f t="shared" si="0"/>
        <v>5206.3999999999996</v>
      </c>
      <c r="AF3" s="11">
        <f t="shared" si="0"/>
        <v>5123.2</v>
      </c>
      <c r="AG3" s="11">
        <f t="shared" si="0"/>
        <v>1423.0000000000002</v>
      </c>
      <c r="AH3" s="11">
        <f t="shared" si="0"/>
        <v>3699</v>
      </c>
      <c r="AI3" s="11">
        <f t="shared" si="0"/>
        <v>4001</v>
      </c>
      <c r="AJ3" s="28">
        <f>SUM(C3:AI3)</f>
        <v>654656.9</v>
      </c>
    </row>
    <row r="4" spans="1:36" x14ac:dyDescent="0.3">
      <c r="A4" s="5"/>
      <c r="B4" s="6" t="s">
        <v>29</v>
      </c>
      <c r="C4" s="10">
        <v>12610.3</v>
      </c>
      <c r="D4" s="10">
        <v>7114.7</v>
      </c>
      <c r="E4" s="10">
        <v>22268.6</v>
      </c>
      <c r="F4" s="10">
        <v>238.8</v>
      </c>
      <c r="G4" s="10">
        <v>96581.2</v>
      </c>
      <c r="H4" s="10">
        <v>5617</v>
      </c>
      <c r="I4" s="10">
        <v>249.8</v>
      </c>
      <c r="J4" s="10">
        <v>7366.5</v>
      </c>
      <c r="K4" s="10">
        <v>6.6</v>
      </c>
      <c r="L4" s="10">
        <v>5923.2</v>
      </c>
      <c r="M4" s="13">
        <v>22675.599999999999</v>
      </c>
      <c r="N4" s="10">
        <v>2165.1999999999998</v>
      </c>
      <c r="O4" s="10">
        <v>224.3</v>
      </c>
      <c r="P4" s="10">
        <v>1.7</v>
      </c>
      <c r="Q4" s="10">
        <v>0</v>
      </c>
      <c r="R4" s="10">
        <v>6073.2</v>
      </c>
      <c r="S4" s="10">
        <v>36532.699999999997</v>
      </c>
      <c r="T4" s="10">
        <v>1098.9000000000001</v>
      </c>
      <c r="U4" s="10">
        <v>0</v>
      </c>
      <c r="V4" s="10">
        <v>171.2</v>
      </c>
      <c r="W4" s="10">
        <v>3655.7</v>
      </c>
      <c r="X4" s="13">
        <v>40655.1</v>
      </c>
      <c r="Y4" s="10">
        <v>50.3</v>
      </c>
      <c r="Z4" s="10">
        <v>8</v>
      </c>
      <c r="AA4" s="10">
        <v>22</v>
      </c>
      <c r="AB4" s="10">
        <v>225.5</v>
      </c>
      <c r="AC4" s="10">
        <v>351.7</v>
      </c>
      <c r="AD4" s="10">
        <v>1728.8</v>
      </c>
      <c r="AE4" s="10">
        <v>5081.8999999999996</v>
      </c>
      <c r="AF4" s="10">
        <v>4339.8</v>
      </c>
      <c r="AG4" s="10">
        <v>1263.9000000000001</v>
      </c>
      <c r="AH4" s="10">
        <v>2115.1</v>
      </c>
      <c r="AI4" s="10">
        <v>159.80000000000001</v>
      </c>
      <c r="AJ4" s="29">
        <f>SUM(C4:AI4)</f>
        <v>286577.10000000003</v>
      </c>
    </row>
    <row r="5" spans="1:36" x14ac:dyDescent="0.3">
      <c r="A5" s="5"/>
      <c r="B5" s="6" t="s">
        <v>30</v>
      </c>
      <c r="C5" s="10">
        <v>1262</v>
      </c>
      <c r="D5" s="10">
        <v>954.9</v>
      </c>
      <c r="E5" s="10">
        <v>0</v>
      </c>
      <c r="F5" s="10">
        <v>0.8</v>
      </c>
      <c r="G5" s="10">
        <v>0</v>
      </c>
      <c r="H5" s="10">
        <v>0</v>
      </c>
      <c r="I5" s="10">
        <v>12.7</v>
      </c>
      <c r="J5" s="10">
        <v>413.2</v>
      </c>
      <c r="K5" s="10">
        <v>52.5</v>
      </c>
      <c r="L5" s="10">
        <v>316.10000000000002</v>
      </c>
      <c r="M5" s="13">
        <v>440.6</v>
      </c>
      <c r="N5" s="10">
        <v>0</v>
      </c>
      <c r="O5" s="10">
        <v>556</v>
      </c>
      <c r="P5" s="10">
        <v>0</v>
      </c>
      <c r="Q5" s="10">
        <v>38.5</v>
      </c>
      <c r="R5" s="10">
        <v>0</v>
      </c>
      <c r="S5" s="10">
        <v>0</v>
      </c>
      <c r="T5" s="10">
        <v>0</v>
      </c>
      <c r="U5" s="10">
        <v>11.6</v>
      </c>
      <c r="V5" s="10">
        <v>1.6</v>
      </c>
      <c r="W5" s="10">
        <v>147.4</v>
      </c>
      <c r="X5" s="13">
        <v>5956.3</v>
      </c>
      <c r="Y5" s="10">
        <v>215</v>
      </c>
      <c r="Z5" s="10">
        <v>12.3</v>
      </c>
      <c r="AA5" s="10">
        <v>0</v>
      </c>
      <c r="AB5" s="10">
        <v>0</v>
      </c>
      <c r="AC5" s="10">
        <v>1.9</v>
      </c>
      <c r="AD5" s="10">
        <v>0</v>
      </c>
      <c r="AE5" s="10">
        <v>0</v>
      </c>
      <c r="AF5" s="10">
        <v>0</v>
      </c>
      <c r="AG5" s="10">
        <v>27.9</v>
      </c>
      <c r="AH5" s="10">
        <v>1548.7</v>
      </c>
      <c r="AI5" s="10">
        <v>0</v>
      </c>
      <c r="AJ5" s="29">
        <f>SUM(C5:AI5)</f>
        <v>11970</v>
      </c>
    </row>
    <row r="6" spans="1:36" x14ac:dyDescent="0.3">
      <c r="A6" s="5"/>
      <c r="B6" s="6" t="s">
        <v>31</v>
      </c>
      <c r="C6" s="10">
        <v>0</v>
      </c>
      <c r="D6" s="10">
        <v>1500</v>
      </c>
      <c r="E6" s="10">
        <v>6990</v>
      </c>
      <c r="F6" s="10">
        <v>874.8</v>
      </c>
      <c r="G6" s="10">
        <v>0</v>
      </c>
      <c r="H6" s="10">
        <v>5229.8</v>
      </c>
      <c r="I6" s="10">
        <v>0</v>
      </c>
      <c r="J6" s="10">
        <v>0</v>
      </c>
      <c r="K6" s="10">
        <v>150</v>
      </c>
      <c r="L6" s="10">
        <v>3773.7</v>
      </c>
      <c r="M6" s="13">
        <v>14500</v>
      </c>
      <c r="N6" s="10">
        <v>1958.9</v>
      </c>
      <c r="O6" s="10">
        <v>0</v>
      </c>
      <c r="P6" s="10">
        <v>1967.2</v>
      </c>
      <c r="Q6" s="10">
        <v>0</v>
      </c>
      <c r="R6" s="10">
        <v>1271.5999999999999</v>
      </c>
      <c r="S6" s="10">
        <v>195000</v>
      </c>
      <c r="T6" s="10">
        <v>345.6</v>
      </c>
      <c r="U6" s="10">
        <v>111</v>
      </c>
      <c r="V6" s="10">
        <v>0</v>
      </c>
      <c r="W6" s="10">
        <v>579</v>
      </c>
      <c r="X6" s="13">
        <v>0</v>
      </c>
      <c r="Y6" s="10">
        <v>0</v>
      </c>
      <c r="Z6" s="10">
        <v>0</v>
      </c>
      <c r="AA6" s="10">
        <v>13.2</v>
      </c>
      <c r="AB6" s="10">
        <v>292.7</v>
      </c>
      <c r="AC6" s="10">
        <v>4620</v>
      </c>
      <c r="AD6" s="10">
        <v>60060</v>
      </c>
      <c r="AE6" s="10">
        <v>7.5</v>
      </c>
      <c r="AF6" s="10">
        <v>783.4</v>
      </c>
      <c r="AG6" s="10">
        <v>0</v>
      </c>
      <c r="AH6" s="10">
        <v>0</v>
      </c>
      <c r="AI6" s="10">
        <v>3841</v>
      </c>
      <c r="AJ6" s="29">
        <f>SUM(C6:AI6)</f>
        <v>303869.40000000002</v>
      </c>
    </row>
    <row r="7" spans="1:36" x14ac:dyDescent="0.3">
      <c r="A7" s="5"/>
      <c r="B7" s="6" t="s">
        <v>32</v>
      </c>
      <c r="C7" s="10">
        <v>0</v>
      </c>
      <c r="D7" s="10">
        <v>290</v>
      </c>
      <c r="E7" s="10">
        <v>442.1</v>
      </c>
      <c r="F7" s="10">
        <v>5.7</v>
      </c>
      <c r="G7" s="10">
        <v>22473.8</v>
      </c>
      <c r="H7" s="10">
        <v>1032.7</v>
      </c>
      <c r="I7" s="10">
        <v>0.2</v>
      </c>
      <c r="J7" s="10">
        <v>2888.6</v>
      </c>
      <c r="K7" s="10">
        <v>0</v>
      </c>
      <c r="L7" s="10">
        <v>675.8</v>
      </c>
      <c r="M7" s="13">
        <v>0</v>
      </c>
      <c r="N7" s="10">
        <v>0</v>
      </c>
      <c r="O7" s="10">
        <v>346.7</v>
      </c>
      <c r="P7" s="10">
        <v>2</v>
      </c>
      <c r="Q7" s="10">
        <v>0</v>
      </c>
      <c r="R7" s="10">
        <v>2870.9</v>
      </c>
      <c r="S7" s="10">
        <v>12964.6</v>
      </c>
      <c r="T7" s="10">
        <v>1515</v>
      </c>
      <c r="U7" s="10">
        <v>0</v>
      </c>
      <c r="V7" s="10">
        <v>0</v>
      </c>
      <c r="W7" s="10">
        <v>374.4</v>
      </c>
      <c r="X7" s="13">
        <v>4625.7</v>
      </c>
      <c r="Y7" s="10">
        <v>714.2</v>
      </c>
      <c r="Z7" s="10">
        <v>1.6</v>
      </c>
      <c r="AA7" s="10">
        <v>0.5</v>
      </c>
      <c r="AB7" s="10">
        <v>0</v>
      </c>
      <c r="AC7" s="10">
        <v>732.3</v>
      </c>
      <c r="AD7" s="10">
        <v>0</v>
      </c>
      <c r="AE7" s="10">
        <v>117</v>
      </c>
      <c r="AF7" s="10">
        <v>0</v>
      </c>
      <c r="AG7" s="10">
        <v>131.19999999999999</v>
      </c>
      <c r="AH7" s="10">
        <v>35.200000000000003</v>
      </c>
      <c r="AI7" s="10">
        <v>0.2</v>
      </c>
      <c r="AJ7" s="29">
        <f>SUM(C7:AI7)</f>
        <v>52240.399999999987</v>
      </c>
    </row>
    <row r="8" spans="1:36" ht="4.95" customHeight="1" x14ac:dyDescent="0.3">
      <c r="A8" s="5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3"/>
      <c r="N8" s="10"/>
      <c r="O8" s="10"/>
      <c r="P8" s="10"/>
      <c r="Q8" s="10"/>
      <c r="R8" s="10"/>
      <c r="S8" s="10"/>
      <c r="T8" s="10"/>
      <c r="U8" s="10"/>
      <c r="V8" s="10"/>
      <c r="W8" s="10"/>
      <c r="X8" s="13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29"/>
    </row>
    <row r="9" spans="1:36" x14ac:dyDescent="0.3">
      <c r="A9" s="3" t="s">
        <v>33</v>
      </c>
      <c r="B9" s="4" t="s">
        <v>34</v>
      </c>
      <c r="C9" s="11">
        <f t="shared" ref="C9:AI9" si="1">+C10+C14+C17+C18</f>
        <v>13596.4</v>
      </c>
      <c r="D9" s="11">
        <f t="shared" si="1"/>
        <v>7724.5999999999995</v>
      </c>
      <c r="E9" s="11">
        <f t="shared" si="1"/>
        <v>53877.500000000007</v>
      </c>
      <c r="F9" s="11">
        <f t="shared" si="1"/>
        <v>1261.5999999999999</v>
      </c>
      <c r="G9" s="11">
        <f t="shared" si="1"/>
        <v>135654</v>
      </c>
      <c r="H9" s="11">
        <f t="shared" si="1"/>
        <v>14162.699999999999</v>
      </c>
      <c r="I9" s="11">
        <f t="shared" si="1"/>
        <v>345.2</v>
      </c>
      <c r="J9" s="11">
        <f t="shared" si="1"/>
        <v>16405.2</v>
      </c>
      <c r="K9" s="11">
        <f t="shared" si="1"/>
        <v>459.7</v>
      </c>
      <c r="L9" s="11">
        <f t="shared" si="1"/>
        <v>11099.499999999998</v>
      </c>
      <c r="M9" s="12">
        <f t="shared" si="1"/>
        <v>34275.899999999994</v>
      </c>
      <c r="N9" s="11">
        <f t="shared" si="1"/>
        <v>4145.5</v>
      </c>
      <c r="O9" s="11">
        <f t="shared" si="1"/>
        <v>453.00000000000006</v>
      </c>
      <c r="P9" s="11">
        <f t="shared" si="1"/>
        <v>2550.0000000000005</v>
      </c>
      <c r="Q9" s="11">
        <f t="shared" si="1"/>
        <v>588.9</v>
      </c>
      <c r="R9" s="11">
        <f t="shared" si="1"/>
        <v>7356.2</v>
      </c>
      <c r="S9" s="11">
        <f t="shared" si="1"/>
        <v>126164.8</v>
      </c>
      <c r="T9" s="11">
        <f t="shared" si="1"/>
        <v>3908.8</v>
      </c>
      <c r="U9" s="11">
        <f t="shared" si="1"/>
        <v>213.20000000000002</v>
      </c>
      <c r="V9" s="11">
        <f t="shared" si="1"/>
        <v>150.69999999999999</v>
      </c>
      <c r="W9" s="11">
        <f t="shared" si="1"/>
        <v>4355.4999999999991</v>
      </c>
      <c r="X9" s="12">
        <f t="shared" si="1"/>
        <v>25881.3</v>
      </c>
      <c r="Y9" s="11">
        <f t="shared" si="1"/>
        <v>113.89999999999999</v>
      </c>
      <c r="Z9" s="11">
        <f t="shared" si="1"/>
        <v>7.8</v>
      </c>
      <c r="AA9" s="11">
        <f t="shared" si="1"/>
        <v>45.4</v>
      </c>
      <c r="AB9" s="11">
        <f t="shared" si="1"/>
        <v>403.1</v>
      </c>
      <c r="AC9" s="11">
        <f t="shared" si="1"/>
        <v>6412.7999999999993</v>
      </c>
      <c r="AD9" s="11">
        <f t="shared" si="1"/>
        <v>60494.600000000006</v>
      </c>
      <c r="AE9" s="11">
        <f t="shared" si="1"/>
        <v>4896.1000000000004</v>
      </c>
      <c r="AF9" s="11">
        <f t="shared" si="1"/>
        <v>4999.2</v>
      </c>
      <c r="AG9" s="11">
        <f t="shared" si="1"/>
        <v>911.50000000000011</v>
      </c>
      <c r="AH9" s="11">
        <f t="shared" si="1"/>
        <v>2088.1</v>
      </c>
      <c r="AI9" s="11">
        <f t="shared" si="1"/>
        <v>5059.0999999999995</v>
      </c>
      <c r="AJ9" s="28">
        <f t="shared" ref="AJ9:AJ18" si="2">SUM(C9:AI9)</f>
        <v>550061.79999999993</v>
      </c>
    </row>
    <row r="10" spans="1:36" x14ac:dyDescent="0.3">
      <c r="A10" s="5"/>
      <c r="B10" s="6" t="s">
        <v>35</v>
      </c>
      <c r="C10" s="10">
        <f>+C11+C12+C13</f>
        <v>13596.4</v>
      </c>
      <c r="D10" s="10">
        <f t="shared" ref="D10:AI10" si="3">+D11+D12+D13</f>
        <v>7693.7</v>
      </c>
      <c r="E10" s="10">
        <f t="shared" si="3"/>
        <v>39561.000000000007</v>
      </c>
      <c r="F10" s="10">
        <f t="shared" si="3"/>
        <v>1254.5999999999999</v>
      </c>
      <c r="G10" s="10">
        <f t="shared" si="3"/>
        <v>121844.09999999999</v>
      </c>
      <c r="H10" s="10">
        <f t="shared" si="3"/>
        <v>14162.699999999999</v>
      </c>
      <c r="I10" s="10">
        <f t="shared" si="3"/>
        <v>314.7</v>
      </c>
      <c r="J10" s="10">
        <f t="shared" si="3"/>
        <v>9964.4</v>
      </c>
      <c r="K10" s="10">
        <f t="shared" si="3"/>
        <v>458.7</v>
      </c>
      <c r="L10" s="10">
        <f t="shared" si="3"/>
        <v>11074.199999999999</v>
      </c>
      <c r="M10" s="13">
        <f t="shared" si="3"/>
        <v>32872.199999999997</v>
      </c>
      <c r="N10" s="10">
        <f t="shared" si="3"/>
        <v>4145.5</v>
      </c>
      <c r="O10" s="10">
        <f t="shared" si="3"/>
        <v>438.80000000000007</v>
      </c>
      <c r="P10" s="10">
        <f t="shared" si="3"/>
        <v>2550.0000000000005</v>
      </c>
      <c r="Q10" s="10">
        <f t="shared" si="3"/>
        <v>581.1</v>
      </c>
      <c r="R10" s="10">
        <f t="shared" si="3"/>
        <v>7356.2</v>
      </c>
      <c r="S10" s="10">
        <f t="shared" si="3"/>
        <v>122906.2</v>
      </c>
      <c r="T10" s="10">
        <f t="shared" si="3"/>
        <v>1903.3000000000002</v>
      </c>
      <c r="U10" s="10">
        <f t="shared" si="3"/>
        <v>213.20000000000002</v>
      </c>
      <c r="V10" s="10">
        <f t="shared" si="3"/>
        <v>150.69999999999999</v>
      </c>
      <c r="W10" s="10">
        <f t="shared" si="3"/>
        <v>4197.2999999999993</v>
      </c>
      <c r="X10" s="13">
        <f t="shared" si="3"/>
        <v>23777.1</v>
      </c>
      <c r="Y10" s="10">
        <f t="shared" si="3"/>
        <v>113.89999999999999</v>
      </c>
      <c r="Z10" s="10">
        <f t="shared" si="3"/>
        <v>7.8</v>
      </c>
      <c r="AA10" s="10">
        <f t="shared" si="3"/>
        <v>44.5</v>
      </c>
      <c r="AB10" s="10">
        <f t="shared" si="3"/>
        <v>403.1</v>
      </c>
      <c r="AC10" s="10">
        <f t="shared" si="3"/>
        <v>5773.4</v>
      </c>
      <c r="AD10" s="10">
        <f t="shared" si="3"/>
        <v>59750.100000000006</v>
      </c>
      <c r="AE10" s="10">
        <f t="shared" si="3"/>
        <v>4189.1000000000004</v>
      </c>
      <c r="AF10" s="10">
        <f t="shared" si="3"/>
        <v>4997.5</v>
      </c>
      <c r="AG10" s="10">
        <f t="shared" si="3"/>
        <v>911.50000000000011</v>
      </c>
      <c r="AH10" s="10">
        <f t="shared" si="3"/>
        <v>1786.6999999999998</v>
      </c>
      <c r="AI10" s="10">
        <f t="shared" si="3"/>
        <v>4961.7</v>
      </c>
      <c r="AJ10" s="29">
        <f t="shared" si="2"/>
        <v>503955.4</v>
      </c>
    </row>
    <row r="11" spans="1:36" x14ac:dyDescent="0.3">
      <c r="A11" s="5"/>
      <c r="B11" s="6" t="s">
        <v>36</v>
      </c>
      <c r="C11" s="10">
        <v>2362.5</v>
      </c>
      <c r="D11" s="10">
        <v>1950</v>
      </c>
      <c r="E11" s="10">
        <v>16705.2</v>
      </c>
      <c r="F11" s="10">
        <v>933.5</v>
      </c>
      <c r="G11" s="10">
        <v>34041.1</v>
      </c>
      <c r="H11" s="10">
        <v>8304.7999999999993</v>
      </c>
      <c r="I11" s="10">
        <v>74.900000000000006</v>
      </c>
      <c r="J11" s="10">
        <v>3841.1</v>
      </c>
      <c r="K11" s="10">
        <v>306.5</v>
      </c>
      <c r="L11" s="10">
        <v>7135.5</v>
      </c>
      <c r="M11" s="13">
        <v>22795.200000000001</v>
      </c>
      <c r="N11" s="10">
        <v>1792.1</v>
      </c>
      <c r="O11" s="10">
        <v>602.6</v>
      </c>
      <c r="P11" s="10">
        <v>1958.9</v>
      </c>
      <c r="Q11" s="10">
        <v>412.6</v>
      </c>
      <c r="R11" s="10">
        <v>4641.3</v>
      </c>
      <c r="S11" s="10">
        <v>1295.2</v>
      </c>
      <c r="T11" s="10">
        <v>1440.4</v>
      </c>
      <c r="U11" s="10">
        <v>163.30000000000001</v>
      </c>
      <c r="V11" s="10">
        <v>34.9</v>
      </c>
      <c r="W11" s="10">
        <v>3033.2</v>
      </c>
      <c r="X11" s="13">
        <v>16462.099999999999</v>
      </c>
      <c r="Y11" s="10">
        <v>35</v>
      </c>
      <c r="Z11" s="10">
        <v>2.9</v>
      </c>
      <c r="AA11" s="10">
        <v>31.5</v>
      </c>
      <c r="AB11" s="10">
        <v>288.8</v>
      </c>
      <c r="AC11" s="10">
        <v>4834.7</v>
      </c>
      <c r="AD11" s="10">
        <v>39928.6</v>
      </c>
      <c r="AE11" s="10">
        <v>974.2</v>
      </c>
      <c r="AF11" s="10">
        <v>1360.8</v>
      </c>
      <c r="AG11" s="10">
        <v>760.7</v>
      </c>
      <c r="AH11" s="10">
        <v>894</v>
      </c>
      <c r="AI11" s="10">
        <v>4468.7</v>
      </c>
      <c r="AJ11" s="29">
        <f t="shared" si="2"/>
        <v>183866.80000000002</v>
      </c>
    </row>
    <row r="12" spans="1:36" x14ac:dyDescent="0.3">
      <c r="A12" s="5"/>
      <c r="B12" s="6" t="s">
        <v>37</v>
      </c>
      <c r="C12" s="10">
        <v>11227</v>
      </c>
      <c r="D12" s="10">
        <v>4684.7</v>
      </c>
      <c r="E12" s="10">
        <v>17169.400000000001</v>
      </c>
      <c r="F12" s="10">
        <v>264.60000000000002</v>
      </c>
      <c r="G12" s="10">
        <v>81804.3</v>
      </c>
      <c r="H12" s="10">
        <v>4047.9</v>
      </c>
      <c r="I12" s="10">
        <v>57.1</v>
      </c>
      <c r="J12" s="10">
        <v>9335.7999999999993</v>
      </c>
      <c r="K12" s="10">
        <v>137.69999999999999</v>
      </c>
      <c r="L12" s="10">
        <v>3412.4</v>
      </c>
      <c r="M12" s="13">
        <v>9578.4</v>
      </c>
      <c r="N12" s="10">
        <v>2353.4</v>
      </c>
      <c r="O12" s="10">
        <v>282.10000000000002</v>
      </c>
      <c r="P12" s="10">
        <v>493.3</v>
      </c>
      <c r="Q12" s="10">
        <v>164.5</v>
      </c>
      <c r="R12" s="10">
        <v>2602.6999999999998</v>
      </c>
      <c r="S12" s="10">
        <v>59826.400000000001</v>
      </c>
      <c r="T12" s="10">
        <v>2654.8</v>
      </c>
      <c r="U12" s="10">
        <v>35.299999999999997</v>
      </c>
      <c r="V12" s="10">
        <v>111.3</v>
      </c>
      <c r="W12" s="10">
        <v>968.1</v>
      </c>
      <c r="X12" s="13">
        <v>5606.2</v>
      </c>
      <c r="Y12" s="10">
        <v>11.3</v>
      </c>
      <c r="Z12" s="10">
        <v>4.5999999999999996</v>
      </c>
      <c r="AA12" s="10">
        <v>12.2</v>
      </c>
      <c r="AB12" s="10">
        <v>36.700000000000003</v>
      </c>
      <c r="AC12" s="10">
        <v>900.4</v>
      </c>
      <c r="AD12" s="10">
        <v>13676.7</v>
      </c>
      <c r="AE12" s="10">
        <v>3060.1</v>
      </c>
      <c r="AF12" s="10">
        <v>3557.4</v>
      </c>
      <c r="AG12" s="10">
        <v>132.19999999999999</v>
      </c>
      <c r="AH12" s="10">
        <v>881.1</v>
      </c>
      <c r="AI12" s="10">
        <v>493</v>
      </c>
      <c r="AJ12" s="29">
        <f t="shared" si="2"/>
        <v>239583.1</v>
      </c>
    </row>
    <row r="13" spans="1:36" x14ac:dyDescent="0.3">
      <c r="A13" s="5"/>
      <c r="B13" s="6" t="s">
        <v>38</v>
      </c>
      <c r="C13" s="10">
        <v>6.9</v>
      </c>
      <c r="D13" s="10">
        <v>1059</v>
      </c>
      <c r="E13" s="10">
        <v>5686.4</v>
      </c>
      <c r="F13" s="10">
        <v>56.5</v>
      </c>
      <c r="G13" s="10">
        <v>5998.7</v>
      </c>
      <c r="H13" s="10">
        <v>1810</v>
      </c>
      <c r="I13" s="10">
        <v>182.7</v>
      </c>
      <c r="J13" s="10">
        <v>-3212.5</v>
      </c>
      <c r="K13" s="10">
        <v>14.5</v>
      </c>
      <c r="L13" s="10">
        <v>526.29999999999995</v>
      </c>
      <c r="M13" s="13">
        <v>498.6</v>
      </c>
      <c r="N13" s="10">
        <v>0</v>
      </c>
      <c r="O13" s="10">
        <v>-445.9</v>
      </c>
      <c r="P13" s="10">
        <v>97.8</v>
      </c>
      <c r="Q13" s="10">
        <v>4</v>
      </c>
      <c r="R13" s="10">
        <v>112.2</v>
      </c>
      <c r="S13" s="10">
        <v>61784.6</v>
      </c>
      <c r="T13" s="10">
        <v>-2191.9</v>
      </c>
      <c r="U13" s="10">
        <v>14.6</v>
      </c>
      <c r="V13" s="10">
        <v>4.5</v>
      </c>
      <c r="W13" s="10">
        <v>196</v>
      </c>
      <c r="X13" s="13">
        <v>1708.8</v>
      </c>
      <c r="Y13" s="10">
        <v>67.599999999999994</v>
      </c>
      <c r="Z13" s="10">
        <v>0.3</v>
      </c>
      <c r="AA13" s="10">
        <v>0.8</v>
      </c>
      <c r="AB13" s="10">
        <v>77.599999999999994</v>
      </c>
      <c r="AC13" s="10">
        <v>38.299999999999997</v>
      </c>
      <c r="AD13" s="10">
        <v>6144.8</v>
      </c>
      <c r="AE13" s="10">
        <v>154.80000000000001</v>
      </c>
      <c r="AF13" s="10">
        <v>79.3</v>
      </c>
      <c r="AG13" s="10">
        <v>18.600000000000001</v>
      </c>
      <c r="AH13" s="10">
        <v>11.6</v>
      </c>
      <c r="AI13" s="10">
        <v>0</v>
      </c>
      <c r="AJ13" s="29">
        <f t="shared" si="2"/>
        <v>80505.500000000058</v>
      </c>
    </row>
    <row r="14" spans="1:36" x14ac:dyDescent="0.3">
      <c r="A14" s="5"/>
      <c r="B14" s="6" t="s">
        <v>30</v>
      </c>
      <c r="C14" s="10">
        <f>+C15+C16</f>
        <v>0</v>
      </c>
      <c r="D14" s="10">
        <f t="shared" ref="D14:AI14" si="4">+D15+D16</f>
        <v>0</v>
      </c>
      <c r="E14" s="10">
        <f t="shared" si="4"/>
        <v>0</v>
      </c>
      <c r="F14" s="10">
        <f t="shared" si="4"/>
        <v>0</v>
      </c>
      <c r="G14" s="10">
        <f t="shared" si="4"/>
        <v>1882.9</v>
      </c>
      <c r="H14" s="10">
        <f t="shared" si="4"/>
        <v>0</v>
      </c>
      <c r="I14" s="10">
        <f t="shared" si="4"/>
        <v>18.7</v>
      </c>
      <c r="J14" s="10">
        <f t="shared" si="4"/>
        <v>256.7</v>
      </c>
      <c r="K14" s="10">
        <f t="shared" si="4"/>
        <v>0</v>
      </c>
      <c r="L14" s="10">
        <f t="shared" si="4"/>
        <v>0</v>
      </c>
      <c r="M14" s="13">
        <f t="shared" si="4"/>
        <v>0</v>
      </c>
      <c r="N14" s="10">
        <f t="shared" si="4"/>
        <v>0</v>
      </c>
      <c r="O14" s="10">
        <f t="shared" si="4"/>
        <v>0</v>
      </c>
      <c r="P14" s="10">
        <f t="shared" si="4"/>
        <v>0</v>
      </c>
      <c r="Q14" s="10">
        <f t="shared" si="4"/>
        <v>0</v>
      </c>
      <c r="R14" s="10">
        <f t="shared" si="4"/>
        <v>0</v>
      </c>
      <c r="S14" s="10">
        <f t="shared" si="4"/>
        <v>0</v>
      </c>
      <c r="T14" s="10">
        <f t="shared" si="4"/>
        <v>0</v>
      </c>
      <c r="U14" s="10">
        <f t="shared" si="4"/>
        <v>0</v>
      </c>
      <c r="V14" s="10">
        <f t="shared" si="4"/>
        <v>0</v>
      </c>
      <c r="W14" s="10">
        <f t="shared" si="4"/>
        <v>86.7</v>
      </c>
      <c r="X14" s="13">
        <f t="shared" si="4"/>
        <v>0</v>
      </c>
      <c r="Y14" s="10">
        <f t="shared" si="4"/>
        <v>0</v>
      </c>
      <c r="Z14" s="10">
        <f t="shared" si="4"/>
        <v>0</v>
      </c>
      <c r="AA14" s="10">
        <f t="shared" si="4"/>
        <v>0</v>
      </c>
      <c r="AB14" s="10">
        <f t="shared" si="4"/>
        <v>0</v>
      </c>
      <c r="AC14" s="10">
        <f t="shared" si="4"/>
        <v>19</v>
      </c>
      <c r="AD14" s="10">
        <f t="shared" si="4"/>
        <v>0</v>
      </c>
      <c r="AE14" s="10">
        <f t="shared" si="4"/>
        <v>8.5</v>
      </c>
      <c r="AF14" s="10">
        <f t="shared" si="4"/>
        <v>0</v>
      </c>
      <c r="AG14" s="10">
        <f t="shared" si="4"/>
        <v>0</v>
      </c>
      <c r="AH14" s="10">
        <f t="shared" si="4"/>
        <v>301.10000000000002</v>
      </c>
      <c r="AI14" s="10">
        <f t="shared" si="4"/>
        <v>0</v>
      </c>
      <c r="AJ14" s="29">
        <f t="shared" si="2"/>
        <v>2573.6</v>
      </c>
    </row>
    <row r="15" spans="1:36" x14ac:dyDescent="0.3">
      <c r="A15" s="5"/>
      <c r="B15" s="6" t="s">
        <v>39</v>
      </c>
      <c r="C15" s="10">
        <v>0</v>
      </c>
      <c r="D15" s="10">
        <v>0</v>
      </c>
      <c r="E15" s="10">
        <v>0</v>
      </c>
      <c r="F15" s="10">
        <v>0</v>
      </c>
      <c r="G15" s="10">
        <v>1882.9</v>
      </c>
      <c r="H15" s="10">
        <v>0</v>
      </c>
      <c r="I15" s="10">
        <v>18.7</v>
      </c>
      <c r="J15" s="10">
        <v>256.7</v>
      </c>
      <c r="K15" s="10">
        <v>0</v>
      </c>
      <c r="L15" s="10">
        <v>0</v>
      </c>
      <c r="M15" s="13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86.7</v>
      </c>
      <c r="X15" s="13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1.8</v>
      </c>
      <c r="AD15" s="10">
        <v>0</v>
      </c>
      <c r="AE15" s="10">
        <v>8.5</v>
      </c>
      <c r="AF15" s="10">
        <v>0</v>
      </c>
      <c r="AG15" s="10">
        <v>0</v>
      </c>
      <c r="AH15" s="10">
        <v>301.10000000000002</v>
      </c>
      <c r="AI15" s="10">
        <v>0</v>
      </c>
      <c r="AJ15" s="29">
        <f t="shared" si="2"/>
        <v>2556.4</v>
      </c>
    </row>
    <row r="16" spans="1:36" x14ac:dyDescent="0.3">
      <c r="A16" s="5"/>
      <c r="B16" s="6" t="s">
        <v>40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3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17.2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29">
        <f t="shared" si="2"/>
        <v>17.2</v>
      </c>
    </row>
    <row r="17" spans="1:37" x14ac:dyDescent="0.3">
      <c r="A17" s="5"/>
      <c r="B17" s="6" t="s">
        <v>31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3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3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29">
        <f t="shared" si="2"/>
        <v>0</v>
      </c>
    </row>
    <row r="18" spans="1:37" x14ac:dyDescent="0.3">
      <c r="A18" s="5"/>
      <c r="B18" s="6" t="s">
        <v>41</v>
      </c>
      <c r="C18" s="10">
        <v>0</v>
      </c>
      <c r="D18" s="10">
        <v>30.9</v>
      </c>
      <c r="E18" s="10">
        <v>14316.5</v>
      </c>
      <c r="F18" s="10">
        <v>7</v>
      </c>
      <c r="G18" s="10">
        <v>11927</v>
      </c>
      <c r="H18" s="10">
        <v>0</v>
      </c>
      <c r="I18" s="10">
        <v>11.8</v>
      </c>
      <c r="J18" s="10">
        <v>6184.1</v>
      </c>
      <c r="K18" s="10">
        <v>1</v>
      </c>
      <c r="L18" s="10">
        <v>25.3</v>
      </c>
      <c r="M18" s="13">
        <v>1403.7</v>
      </c>
      <c r="N18" s="10">
        <v>0</v>
      </c>
      <c r="O18" s="10">
        <v>14.2</v>
      </c>
      <c r="P18" s="10">
        <v>0</v>
      </c>
      <c r="Q18" s="10">
        <v>7.8</v>
      </c>
      <c r="R18" s="10">
        <v>0</v>
      </c>
      <c r="S18" s="10">
        <v>3258.6</v>
      </c>
      <c r="T18" s="10">
        <v>2005.5</v>
      </c>
      <c r="U18" s="10">
        <v>0</v>
      </c>
      <c r="V18" s="10">
        <v>0</v>
      </c>
      <c r="W18" s="10">
        <v>71.5</v>
      </c>
      <c r="X18" s="13">
        <v>2104.1999999999998</v>
      </c>
      <c r="Y18" s="10">
        <v>0</v>
      </c>
      <c r="Z18" s="10">
        <v>0</v>
      </c>
      <c r="AA18" s="10">
        <v>0.9</v>
      </c>
      <c r="AB18" s="10">
        <v>0</v>
      </c>
      <c r="AC18" s="10">
        <v>620.4</v>
      </c>
      <c r="AD18" s="10">
        <v>744.5</v>
      </c>
      <c r="AE18" s="10">
        <v>698.5</v>
      </c>
      <c r="AF18" s="10">
        <v>1.7</v>
      </c>
      <c r="AG18" s="10">
        <v>0</v>
      </c>
      <c r="AH18" s="10">
        <v>0.3</v>
      </c>
      <c r="AI18" s="10">
        <v>97.4</v>
      </c>
      <c r="AJ18" s="29">
        <f t="shared" si="2"/>
        <v>43532.800000000003</v>
      </c>
    </row>
    <row r="19" spans="1:37" ht="7.2" customHeight="1" x14ac:dyDescent="0.3">
      <c r="A19" s="5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3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29"/>
    </row>
    <row r="20" spans="1:37" x14ac:dyDescent="0.3">
      <c r="A20" s="3" t="s">
        <v>42</v>
      </c>
      <c r="B20" s="4" t="s">
        <v>43</v>
      </c>
      <c r="C20" s="11">
        <f>+C3-C9</f>
        <v>275.89999999999964</v>
      </c>
      <c r="D20" s="11">
        <f t="shared" ref="D20:AI20" si="5">+D3-D9</f>
        <v>2134.9999999999991</v>
      </c>
      <c r="E20" s="11">
        <f t="shared" si="5"/>
        <v>-24176.80000000001</v>
      </c>
      <c r="F20" s="11">
        <f t="shared" si="5"/>
        <v>-141.49999999999977</v>
      </c>
      <c r="G20" s="11">
        <f t="shared" si="5"/>
        <v>-16599</v>
      </c>
      <c r="H20" s="11">
        <f t="shared" si="5"/>
        <v>-2283.1999999999989</v>
      </c>
      <c r="I20" s="11">
        <f t="shared" si="5"/>
        <v>-82.5</v>
      </c>
      <c r="J20" s="11">
        <f t="shared" si="5"/>
        <v>-5736.9000000000015</v>
      </c>
      <c r="K20" s="11">
        <f t="shared" si="5"/>
        <v>-250.6</v>
      </c>
      <c r="L20" s="11">
        <f t="shared" si="5"/>
        <v>-410.69999999999891</v>
      </c>
      <c r="M20" s="12">
        <f t="shared" si="5"/>
        <v>3340.3000000000029</v>
      </c>
      <c r="N20" s="11">
        <f t="shared" si="5"/>
        <v>-21.399999999999636</v>
      </c>
      <c r="O20" s="11">
        <f t="shared" si="5"/>
        <v>674</v>
      </c>
      <c r="P20" s="11">
        <f t="shared" si="5"/>
        <v>-579.10000000000036</v>
      </c>
      <c r="Q20" s="11">
        <f t="shared" si="5"/>
        <v>-550.4</v>
      </c>
      <c r="R20" s="11">
        <f t="shared" si="5"/>
        <v>2859.4999999999991</v>
      </c>
      <c r="S20" s="11">
        <f t="shared" si="5"/>
        <v>118332.50000000001</v>
      </c>
      <c r="T20" s="11">
        <f t="shared" si="5"/>
        <v>-949.30000000000018</v>
      </c>
      <c r="U20" s="11">
        <f t="shared" si="5"/>
        <v>-90.600000000000023</v>
      </c>
      <c r="V20" s="11">
        <f t="shared" si="5"/>
        <v>22.099999999999994</v>
      </c>
      <c r="W20" s="11">
        <f t="shared" si="5"/>
        <v>401.00000000000091</v>
      </c>
      <c r="X20" s="12">
        <f t="shared" si="5"/>
        <v>25355.8</v>
      </c>
      <c r="Y20" s="11">
        <f t="shared" si="5"/>
        <v>865.6</v>
      </c>
      <c r="Z20" s="11">
        <f t="shared" si="5"/>
        <v>14.100000000000001</v>
      </c>
      <c r="AA20" s="11">
        <f t="shared" si="5"/>
        <v>-9.6999999999999957</v>
      </c>
      <c r="AB20" s="11">
        <f t="shared" si="5"/>
        <v>115.10000000000002</v>
      </c>
      <c r="AC20" s="11">
        <f t="shared" si="5"/>
        <v>-706.89999999999873</v>
      </c>
      <c r="AD20" s="11">
        <f t="shared" si="5"/>
        <v>1294.1999999999971</v>
      </c>
      <c r="AE20" s="11">
        <f t="shared" si="5"/>
        <v>310.29999999999927</v>
      </c>
      <c r="AF20" s="11">
        <f t="shared" si="5"/>
        <v>124</v>
      </c>
      <c r="AG20" s="11">
        <f t="shared" si="5"/>
        <v>511.50000000000011</v>
      </c>
      <c r="AH20" s="11">
        <f t="shared" si="5"/>
        <v>1610.9</v>
      </c>
      <c r="AI20" s="11">
        <f t="shared" si="5"/>
        <v>-1058.0999999999995</v>
      </c>
      <c r="AJ20" s="28">
        <f>SUM(C20:AI20)</f>
        <v>104595.10000000002</v>
      </c>
    </row>
    <row r="21" spans="1:37" ht="7.95" customHeight="1" x14ac:dyDescent="0.3">
      <c r="A21" s="5"/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29"/>
    </row>
    <row r="22" spans="1:37" x14ac:dyDescent="0.3">
      <c r="A22" s="3" t="s">
        <v>44</v>
      </c>
      <c r="B22" s="4" t="s">
        <v>45</v>
      </c>
      <c r="C22" s="11">
        <f>+C23+C24</f>
        <v>0</v>
      </c>
      <c r="D22" s="11">
        <f t="shared" ref="D22:AI22" si="6">+D23+D24</f>
        <v>3884.7999999999997</v>
      </c>
      <c r="E22" s="11">
        <f t="shared" si="6"/>
        <v>24790.400000000001</v>
      </c>
      <c r="F22" s="11">
        <f t="shared" si="6"/>
        <v>7863.3</v>
      </c>
      <c r="G22" s="11">
        <f t="shared" si="6"/>
        <v>2333</v>
      </c>
      <c r="H22" s="11">
        <f t="shared" si="6"/>
        <v>75</v>
      </c>
      <c r="I22" s="11">
        <f t="shared" si="6"/>
        <v>178</v>
      </c>
      <c r="J22" s="11">
        <f t="shared" si="6"/>
        <v>4293.7</v>
      </c>
      <c r="K22" s="11">
        <f t="shared" si="6"/>
        <v>60</v>
      </c>
      <c r="L22" s="11">
        <f t="shared" si="6"/>
        <v>5255</v>
      </c>
      <c r="M22" s="12">
        <f t="shared" si="6"/>
        <v>239.6</v>
      </c>
      <c r="N22" s="11">
        <f t="shared" si="6"/>
        <v>45</v>
      </c>
      <c r="O22" s="11">
        <f t="shared" si="6"/>
        <v>0</v>
      </c>
      <c r="P22" s="11">
        <f t="shared" si="6"/>
        <v>75</v>
      </c>
      <c r="Q22" s="11">
        <f t="shared" si="6"/>
        <v>4</v>
      </c>
      <c r="R22" s="11">
        <f t="shared" si="6"/>
        <v>592</v>
      </c>
      <c r="S22" s="11">
        <f t="shared" si="6"/>
        <v>36847.300000000003</v>
      </c>
      <c r="T22" s="11">
        <f t="shared" si="6"/>
        <v>59.1</v>
      </c>
      <c r="U22" s="11">
        <f t="shared" si="6"/>
        <v>32.200000000000003</v>
      </c>
      <c r="V22" s="11">
        <f t="shared" si="6"/>
        <v>0</v>
      </c>
      <c r="W22" s="11">
        <f t="shared" si="6"/>
        <v>38.799999999999997</v>
      </c>
      <c r="X22" s="12">
        <f t="shared" si="6"/>
        <v>1370.4</v>
      </c>
      <c r="Y22" s="11">
        <f t="shared" si="6"/>
        <v>61.9</v>
      </c>
      <c r="Z22" s="11">
        <f t="shared" si="6"/>
        <v>0</v>
      </c>
      <c r="AA22" s="11">
        <f t="shared" si="6"/>
        <v>0.8</v>
      </c>
      <c r="AB22" s="11">
        <f t="shared" si="6"/>
        <v>1.5</v>
      </c>
      <c r="AC22" s="11">
        <f t="shared" si="6"/>
        <v>55.7</v>
      </c>
      <c r="AD22" s="11">
        <f t="shared" si="6"/>
        <v>3785.9</v>
      </c>
      <c r="AE22" s="11">
        <f t="shared" si="6"/>
        <v>179.2</v>
      </c>
      <c r="AF22" s="11">
        <f t="shared" si="6"/>
        <v>18</v>
      </c>
      <c r="AG22" s="11">
        <f t="shared" si="6"/>
        <v>0</v>
      </c>
      <c r="AH22" s="11">
        <f t="shared" si="6"/>
        <v>0</v>
      </c>
      <c r="AI22" s="11">
        <f t="shared" si="6"/>
        <v>675</v>
      </c>
      <c r="AJ22" s="28">
        <f>SUM(C22:AI22)</f>
        <v>92814.599999999991</v>
      </c>
    </row>
    <row r="23" spans="1:37" x14ac:dyDescent="0.3">
      <c r="A23" s="5"/>
      <c r="B23" s="6" t="s">
        <v>46</v>
      </c>
      <c r="C23" s="10">
        <v>0</v>
      </c>
      <c r="D23" s="10">
        <v>230.2</v>
      </c>
      <c r="E23" s="10">
        <v>1866.5</v>
      </c>
      <c r="F23" s="10">
        <v>0</v>
      </c>
      <c r="G23" s="10">
        <v>2333</v>
      </c>
      <c r="H23" s="10">
        <v>0</v>
      </c>
      <c r="I23" s="10">
        <v>178</v>
      </c>
      <c r="J23" s="10">
        <v>1018.7</v>
      </c>
      <c r="K23" s="10">
        <v>0</v>
      </c>
      <c r="L23" s="10">
        <v>0</v>
      </c>
      <c r="M23" s="13">
        <v>89.6</v>
      </c>
      <c r="N23" s="10">
        <v>0</v>
      </c>
      <c r="O23" s="10">
        <v>0</v>
      </c>
      <c r="P23" s="10">
        <v>0</v>
      </c>
      <c r="Q23" s="10">
        <v>4</v>
      </c>
      <c r="R23" s="10">
        <v>112</v>
      </c>
      <c r="S23" s="10">
        <v>29.9</v>
      </c>
      <c r="T23" s="10">
        <v>32.1</v>
      </c>
      <c r="U23" s="10">
        <v>3.4</v>
      </c>
      <c r="V23" s="10">
        <v>0</v>
      </c>
      <c r="W23" s="10">
        <v>38.799999999999997</v>
      </c>
      <c r="X23" s="13">
        <v>1370.4</v>
      </c>
      <c r="Y23" s="10">
        <v>61.9</v>
      </c>
      <c r="Z23" s="10">
        <v>0</v>
      </c>
      <c r="AA23" s="10">
        <v>0.8</v>
      </c>
      <c r="AB23" s="10">
        <v>0</v>
      </c>
      <c r="AC23" s="10">
        <v>10.199999999999999</v>
      </c>
      <c r="AD23" s="10">
        <v>2285.9</v>
      </c>
      <c r="AE23" s="10">
        <v>167.2</v>
      </c>
      <c r="AF23" s="10">
        <v>18</v>
      </c>
      <c r="AG23" s="10">
        <v>0</v>
      </c>
      <c r="AH23" s="10">
        <v>0</v>
      </c>
      <c r="AI23" s="10">
        <v>0</v>
      </c>
      <c r="AJ23" s="29">
        <f>SUM(C23:AI23)</f>
        <v>9850.6</v>
      </c>
    </row>
    <row r="24" spans="1:37" x14ac:dyDescent="0.3">
      <c r="A24" s="5"/>
      <c r="B24" s="6" t="s">
        <v>47</v>
      </c>
      <c r="C24" s="10">
        <v>0</v>
      </c>
      <c r="D24" s="10">
        <v>3654.6</v>
      </c>
      <c r="E24" s="10">
        <v>22923.9</v>
      </c>
      <c r="F24" s="10">
        <v>7863.3</v>
      </c>
      <c r="G24" s="10">
        <v>0</v>
      </c>
      <c r="H24" s="10">
        <v>75</v>
      </c>
      <c r="I24" s="10">
        <v>0</v>
      </c>
      <c r="J24" s="10">
        <v>3275</v>
      </c>
      <c r="K24" s="10">
        <v>60</v>
      </c>
      <c r="L24" s="10">
        <v>5255</v>
      </c>
      <c r="M24" s="13">
        <v>150</v>
      </c>
      <c r="N24" s="10">
        <v>45</v>
      </c>
      <c r="O24" s="10">
        <v>0</v>
      </c>
      <c r="P24" s="10">
        <v>75</v>
      </c>
      <c r="Q24" s="10">
        <v>0</v>
      </c>
      <c r="R24" s="10">
        <v>480</v>
      </c>
      <c r="S24" s="10">
        <v>36817.4</v>
      </c>
      <c r="T24" s="10">
        <v>27</v>
      </c>
      <c r="U24" s="10">
        <v>28.8</v>
      </c>
      <c r="V24" s="10">
        <v>0</v>
      </c>
      <c r="W24" s="10">
        <v>0</v>
      </c>
      <c r="X24" s="13">
        <v>0</v>
      </c>
      <c r="Y24" s="10">
        <v>0</v>
      </c>
      <c r="Z24" s="10">
        <v>0</v>
      </c>
      <c r="AA24" s="10">
        <v>0</v>
      </c>
      <c r="AB24" s="10">
        <v>1.5</v>
      </c>
      <c r="AC24" s="10">
        <v>45.5</v>
      </c>
      <c r="AD24" s="10">
        <v>1500</v>
      </c>
      <c r="AE24" s="10">
        <v>12</v>
      </c>
      <c r="AF24" s="10">
        <v>0</v>
      </c>
      <c r="AG24" s="10">
        <v>0</v>
      </c>
      <c r="AH24" s="10">
        <v>0</v>
      </c>
      <c r="AI24" s="10">
        <v>675</v>
      </c>
      <c r="AJ24" s="29">
        <f>SUM(C24:AI24)</f>
        <v>82964.000000000015</v>
      </c>
    </row>
    <row r="25" spans="1:37" ht="6" customHeight="1" x14ac:dyDescent="0.3">
      <c r="A25" s="5"/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3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29"/>
    </row>
    <row r="26" spans="1:37" x14ac:dyDescent="0.3">
      <c r="A26" s="3" t="s">
        <v>48</v>
      </c>
      <c r="B26" s="4" t="s">
        <v>49</v>
      </c>
      <c r="C26" s="11">
        <f>+C27+C28</f>
        <v>784.7</v>
      </c>
      <c r="D26" s="11">
        <f t="shared" ref="D26:AI26" si="7">+D27+D28</f>
        <v>8522.7999999999993</v>
      </c>
      <c r="E26" s="11">
        <f t="shared" si="7"/>
        <v>40175.9</v>
      </c>
      <c r="F26" s="11">
        <f t="shared" si="7"/>
        <v>16680.599999999999</v>
      </c>
      <c r="G26" s="11">
        <f t="shared" si="7"/>
        <v>5956.1</v>
      </c>
      <c r="H26" s="11">
        <f t="shared" si="7"/>
        <v>728.4</v>
      </c>
      <c r="I26" s="11">
        <f t="shared" si="7"/>
        <v>0.5</v>
      </c>
      <c r="J26" s="11">
        <f t="shared" si="7"/>
        <v>5344</v>
      </c>
      <c r="K26" s="11">
        <f t="shared" si="7"/>
        <v>127.5</v>
      </c>
      <c r="L26" s="11">
        <f t="shared" si="7"/>
        <v>4321.6000000000004</v>
      </c>
      <c r="M26" s="12">
        <f t="shared" si="7"/>
        <v>207</v>
      </c>
      <c r="N26" s="11">
        <f t="shared" si="7"/>
        <v>267.5</v>
      </c>
      <c r="O26" s="11">
        <f t="shared" si="7"/>
        <v>1243.8</v>
      </c>
      <c r="P26" s="11">
        <f t="shared" si="7"/>
        <v>118.6</v>
      </c>
      <c r="Q26" s="11">
        <f t="shared" si="7"/>
        <v>28.5</v>
      </c>
      <c r="R26" s="11">
        <f t="shared" si="7"/>
        <v>1182.2</v>
      </c>
      <c r="S26" s="11">
        <f t="shared" si="7"/>
        <v>113092.7</v>
      </c>
      <c r="T26" s="11">
        <f t="shared" si="7"/>
        <v>2290.6999999999998</v>
      </c>
      <c r="U26" s="11">
        <f t="shared" si="7"/>
        <v>27.4</v>
      </c>
      <c r="V26" s="11">
        <f t="shared" si="7"/>
        <v>0</v>
      </c>
      <c r="W26" s="11">
        <f t="shared" si="7"/>
        <v>43.5</v>
      </c>
      <c r="X26" s="12">
        <f t="shared" si="7"/>
        <v>4289.3999999999996</v>
      </c>
      <c r="Y26" s="11">
        <f t="shared" si="7"/>
        <v>0</v>
      </c>
      <c r="Z26" s="11">
        <f t="shared" si="7"/>
        <v>0</v>
      </c>
      <c r="AA26" s="11">
        <f t="shared" si="7"/>
        <v>0.5</v>
      </c>
      <c r="AB26" s="11">
        <f t="shared" si="7"/>
        <v>2.7</v>
      </c>
      <c r="AC26" s="11">
        <f t="shared" si="7"/>
        <v>10</v>
      </c>
      <c r="AD26" s="11">
        <f t="shared" si="7"/>
        <v>8115.1</v>
      </c>
      <c r="AE26" s="11">
        <f t="shared" si="7"/>
        <v>228.8</v>
      </c>
      <c r="AF26" s="11">
        <f t="shared" si="7"/>
        <v>54.9</v>
      </c>
      <c r="AG26" s="11">
        <f t="shared" si="7"/>
        <v>16.2</v>
      </c>
      <c r="AH26" s="11">
        <f t="shared" si="7"/>
        <v>55.8</v>
      </c>
      <c r="AI26" s="11">
        <f t="shared" si="7"/>
        <v>547.9</v>
      </c>
      <c r="AJ26" s="28">
        <f>SUM(C26:AI26)</f>
        <v>214465.30000000002</v>
      </c>
    </row>
    <row r="27" spans="1:37" x14ac:dyDescent="0.3">
      <c r="A27" s="5"/>
      <c r="B27" s="6" t="s">
        <v>50</v>
      </c>
      <c r="C27" s="10">
        <v>784.7</v>
      </c>
      <c r="D27" s="10">
        <v>8522.7999999999993</v>
      </c>
      <c r="E27" s="10">
        <v>40175.9</v>
      </c>
      <c r="F27" s="10">
        <v>16680.599999999999</v>
      </c>
      <c r="G27" s="10">
        <v>5956.1</v>
      </c>
      <c r="H27" s="10">
        <v>728.4</v>
      </c>
      <c r="I27" s="10">
        <v>0.5</v>
      </c>
      <c r="J27" s="10">
        <v>5344</v>
      </c>
      <c r="K27" s="10">
        <v>127.5</v>
      </c>
      <c r="L27" s="10">
        <v>4321.6000000000004</v>
      </c>
      <c r="M27" s="13">
        <v>207</v>
      </c>
      <c r="N27" s="10">
        <v>267.5</v>
      </c>
      <c r="O27" s="10">
        <v>1243.8</v>
      </c>
      <c r="P27" s="10">
        <v>118.6</v>
      </c>
      <c r="Q27" s="10">
        <v>28.5</v>
      </c>
      <c r="R27" s="10">
        <v>1182.2</v>
      </c>
      <c r="S27" s="10">
        <v>113092.7</v>
      </c>
      <c r="T27" s="10">
        <v>2290.6999999999998</v>
      </c>
      <c r="U27" s="10">
        <v>27.4</v>
      </c>
      <c r="V27" s="10">
        <v>0</v>
      </c>
      <c r="W27" s="10">
        <v>43.5</v>
      </c>
      <c r="X27" s="13">
        <v>4289.3999999999996</v>
      </c>
      <c r="Y27" s="10">
        <v>0</v>
      </c>
      <c r="Z27" s="10">
        <v>0</v>
      </c>
      <c r="AA27" s="10">
        <v>0.5</v>
      </c>
      <c r="AB27" s="10">
        <v>2.7</v>
      </c>
      <c r="AC27" s="10">
        <v>10</v>
      </c>
      <c r="AD27" s="10">
        <v>8115.1</v>
      </c>
      <c r="AE27" s="10">
        <v>228.8</v>
      </c>
      <c r="AF27" s="10">
        <v>54.9</v>
      </c>
      <c r="AG27" s="10">
        <v>16.2</v>
      </c>
      <c r="AH27" s="10">
        <v>55.8</v>
      </c>
      <c r="AI27" s="10">
        <v>547.9</v>
      </c>
      <c r="AJ27" s="29">
        <f>SUM(C27:AI27)</f>
        <v>214465.30000000002</v>
      </c>
    </row>
    <row r="28" spans="1:37" x14ac:dyDescent="0.3">
      <c r="A28" s="5"/>
      <c r="B28" s="6" t="s">
        <v>47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3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3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9">
        <f>SUM(C28:AI28)</f>
        <v>0</v>
      </c>
    </row>
    <row r="29" spans="1:37" ht="6.45" customHeight="1" x14ac:dyDescent="0.3">
      <c r="A29" s="5"/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3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29"/>
    </row>
    <row r="30" spans="1:37" x14ac:dyDescent="0.3">
      <c r="A30" s="3" t="s">
        <v>51</v>
      </c>
      <c r="B30" s="4" t="s">
        <v>52</v>
      </c>
      <c r="C30" s="11">
        <f>C3+C22</f>
        <v>13872.3</v>
      </c>
      <c r="D30" s="11">
        <f t="shared" ref="D30:AI30" si="8">D3+D22</f>
        <v>13744.399999999998</v>
      </c>
      <c r="E30" s="11">
        <f t="shared" si="8"/>
        <v>54491.1</v>
      </c>
      <c r="F30" s="11">
        <f t="shared" si="8"/>
        <v>8983.4</v>
      </c>
      <c r="G30" s="11">
        <f t="shared" si="8"/>
        <v>121388</v>
      </c>
      <c r="H30" s="11">
        <f t="shared" si="8"/>
        <v>11954.5</v>
      </c>
      <c r="I30" s="11">
        <f t="shared" si="8"/>
        <v>440.7</v>
      </c>
      <c r="J30" s="11">
        <f t="shared" si="8"/>
        <v>14962</v>
      </c>
      <c r="K30" s="11">
        <f t="shared" si="8"/>
        <v>269.10000000000002</v>
      </c>
      <c r="L30" s="11">
        <f t="shared" si="8"/>
        <v>15943.8</v>
      </c>
      <c r="M30" s="12">
        <f t="shared" si="8"/>
        <v>37855.799999999996</v>
      </c>
      <c r="N30" s="11">
        <f t="shared" si="8"/>
        <v>4169.1000000000004</v>
      </c>
      <c r="O30" s="11">
        <f t="shared" si="8"/>
        <v>1127</v>
      </c>
      <c r="P30" s="11">
        <f t="shared" si="8"/>
        <v>2045.9</v>
      </c>
      <c r="Q30" s="11">
        <f t="shared" si="8"/>
        <v>42.5</v>
      </c>
      <c r="R30" s="11">
        <f t="shared" si="8"/>
        <v>10807.699999999999</v>
      </c>
      <c r="S30" s="11">
        <f t="shared" si="8"/>
        <v>281344.60000000003</v>
      </c>
      <c r="T30" s="11">
        <f t="shared" si="8"/>
        <v>3018.6</v>
      </c>
      <c r="U30" s="11">
        <f t="shared" si="8"/>
        <v>154.80000000000001</v>
      </c>
      <c r="V30" s="11">
        <f t="shared" si="8"/>
        <v>172.79999999999998</v>
      </c>
      <c r="W30" s="11">
        <f t="shared" si="8"/>
        <v>4795.3</v>
      </c>
      <c r="X30" s="12">
        <f t="shared" si="8"/>
        <v>52607.5</v>
      </c>
      <c r="Y30" s="11">
        <f t="shared" si="8"/>
        <v>1041.4000000000001</v>
      </c>
      <c r="Z30" s="11">
        <f t="shared" si="8"/>
        <v>21.900000000000002</v>
      </c>
      <c r="AA30" s="11">
        <f t="shared" si="8"/>
        <v>36.5</v>
      </c>
      <c r="AB30" s="11">
        <f t="shared" si="8"/>
        <v>519.70000000000005</v>
      </c>
      <c r="AC30" s="11">
        <f t="shared" si="8"/>
        <v>5761.6</v>
      </c>
      <c r="AD30" s="11">
        <f t="shared" si="8"/>
        <v>65574.7</v>
      </c>
      <c r="AE30" s="11">
        <f t="shared" si="8"/>
        <v>5385.5999999999995</v>
      </c>
      <c r="AF30" s="11">
        <f t="shared" si="8"/>
        <v>5141.2</v>
      </c>
      <c r="AG30" s="11">
        <f t="shared" si="8"/>
        <v>1423.0000000000002</v>
      </c>
      <c r="AH30" s="11">
        <f t="shared" si="8"/>
        <v>3699</v>
      </c>
      <c r="AI30" s="11">
        <f t="shared" si="8"/>
        <v>4676</v>
      </c>
      <c r="AJ30" s="28">
        <f>SUM(C30:AI30)</f>
        <v>747471.5</v>
      </c>
    </row>
    <row r="31" spans="1:37" x14ac:dyDescent="0.3">
      <c r="A31" s="3" t="s">
        <v>53</v>
      </c>
      <c r="B31" s="4" t="s">
        <v>54</v>
      </c>
      <c r="C31" s="11">
        <f>C3+C22-C10-C17-C18-C26</f>
        <v>-508.80000000000041</v>
      </c>
      <c r="D31" s="11">
        <f t="shared" ref="D31:AI31" si="9">D3+D22-D10-D17-D18-D26</f>
        <v>-2503.0000000000009</v>
      </c>
      <c r="E31" s="11">
        <f t="shared" si="9"/>
        <v>-39562.30000000001</v>
      </c>
      <c r="F31" s="11">
        <f t="shared" si="9"/>
        <v>-8958.7999999999993</v>
      </c>
      <c r="G31" s="11">
        <f t="shared" si="9"/>
        <v>-18339.19999999999</v>
      </c>
      <c r="H31" s="11">
        <f t="shared" si="9"/>
        <v>-2936.599999999999</v>
      </c>
      <c r="I31" s="11">
        <f t="shared" si="9"/>
        <v>113.7</v>
      </c>
      <c r="J31" s="11">
        <f t="shared" si="9"/>
        <v>-6530.5</v>
      </c>
      <c r="K31" s="11">
        <f t="shared" si="9"/>
        <v>-318.09999999999997</v>
      </c>
      <c r="L31" s="11">
        <f t="shared" si="9"/>
        <v>522.69999999999982</v>
      </c>
      <c r="M31" s="12">
        <f t="shared" si="9"/>
        <v>3372.8999999999987</v>
      </c>
      <c r="N31" s="11">
        <f t="shared" si="9"/>
        <v>-243.89999999999964</v>
      </c>
      <c r="O31" s="11">
        <f t="shared" si="9"/>
        <v>-569.80000000000007</v>
      </c>
      <c r="P31" s="11">
        <f t="shared" si="9"/>
        <v>-622.70000000000039</v>
      </c>
      <c r="Q31" s="11">
        <f t="shared" si="9"/>
        <v>-574.9</v>
      </c>
      <c r="R31" s="11">
        <f t="shared" si="9"/>
        <v>2269.2999999999993</v>
      </c>
      <c r="S31" s="11">
        <f t="shared" si="9"/>
        <v>42087.10000000002</v>
      </c>
      <c r="T31" s="11">
        <f t="shared" si="9"/>
        <v>-3180.9</v>
      </c>
      <c r="U31" s="11">
        <f t="shared" si="9"/>
        <v>-85.800000000000011</v>
      </c>
      <c r="V31" s="11">
        <f t="shared" si="9"/>
        <v>22.099999999999994</v>
      </c>
      <c r="W31" s="11">
        <f t="shared" si="9"/>
        <v>483.00000000000091</v>
      </c>
      <c r="X31" s="12">
        <f t="shared" si="9"/>
        <v>22436.800000000003</v>
      </c>
      <c r="Y31" s="11">
        <f t="shared" si="9"/>
        <v>927.50000000000011</v>
      </c>
      <c r="Z31" s="11">
        <f t="shared" si="9"/>
        <v>14.100000000000001</v>
      </c>
      <c r="AA31" s="11">
        <f t="shared" si="9"/>
        <v>-9.4</v>
      </c>
      <c r="AB31" s="11">
        <f t="shared" si="9"/>
        <v>113.90000000000002</v>
      </c>
      <c r="AC31" s="11">
        <f t="shared" si="9"/>
        <v>-642.19999999999925</v>
      </c>
      <c r="AD31" s="11">
        <f t="shared" si="9"/>
        <v>-3035.0000000000091</v>
      </c>
      <c r="AE31" s="11">
        <f t="shared" si="9"/>
        <v>269.19999999999908</v>
      </c>
      <c r="AF31" s="11">
        <f t="shared" si="9"/>
        <v>87.099999999999824</v>
      </c>
      <c r="AG31" s="11">
        <f t="shared" si="9"/>
        <v>495.30000000000013</v>
      </c>
      <c r="AH31" s="11">
        <f t="shared" si="9"/>
        <v>1856.2000000000003</v>
      </c>
      <c r="AI31" s="11">
        <f t="shared" si="9"/>
        <v>-930.99999999999977</v>
      </c>
      <c r="AJ31" s="28">
        <f>SUM(C31:AI31)</f>
        <v>-14482.000000000005</v>
      </c>
      <c r="AK31" s="20"/>
    </row>
    <row r="32" spans="1:37" x14ac:dyDescent="0.3">
      <c r="A32" s="3" t="s">
        <v>55</v>
      </c>
      <c r="B32" s="4" t="s">
        <v>56</v>
      </c>
      <c r="C32" s="11">
        <f>C9+C26</f>
        <v>14381.1</v>
      </c>
      <c r="D32" s="11">
        <f t="shared" ref="D32:AI32" si="10">D9+D26</f>
        <v>16247.399999999998</v>
      </c>
      <c r="E32" s="11">
        <f t="shared" si="10"/>
        <v>94053.400000000009</v>
      </c>
      <c r="F32" s="11">
        <f t="shared" si="10"/>
        <v>17942.199999999997</v>
      </c>
      <c r="G32" s="11">
        <f t="shared" si="10"/>
        <v>141610.1</v>
      </c>
      <c r="H32" s="11">
        <f t="shared" si="10"/>
        <v>14891.099999999999</v>
      </c>
      <c r="I32" s="11">
        <f t="shared" si="10"/>
        <v>345.7</v>
      </c>
      <c r="J32" s="11">
        <f t="shared" si="10"/>
        <v>21749.200000000001</v>
      </c>
      <c r="K32" s="11">
        <f t="shared" si="10"/>
        <v>587.20000000000005</v>
      </c>
      <c r="L32" s="11">
        <f t="shared" si="10"/>
        <v>15421.099999999999</v>
      </c>
      <c r="M32" s="12">
        <f t="shared" si="10"/>
        <v>34482.899999999994</v>
      </c>
      <c r="N32" s="11">
        <f t="shared" si="10"/>
        <v>4413</v>
      </c>
      <c r="O32" s="11">
        <f t="shared" si="10"/>
        <v>1696.8</v>
      </c>
      <c r="P32" s="11">
        <f t="shared" si="10"/>
        <v>2668.6000000000004</v>
      </c>
      <c r="Q32" s="11">
        <f t="shared" si="10"/>
        <v>617.4</v>
      </c>
      <c r="R32" s="11">
        <f t="shared" si="10"/>
        <v>8538.4</v>
      </c>
      <c r="S32" s="11">
        <f t="shared" si="10"/>
        <v>239257.5</v>
      </c>
      <c r="T32" s="11">
        <f t="shared" si="10"/>
        <v>6199.5</v>
      </c>
      <c r="U32" s="11">
        <f t="shared" si="10"/>
        <v>240.60000000000002</v>
      </c>
      <c r="V32" s="11">
        <f t="shared" si="10"/>
        <v>150.69999999999999</v>
      </c>
      <c r="W32" s="11">
        <f t="shared" si="10"/>
        <v>4398.9999999999991</v>
      </c>
      <c r="X32" s="12">
        <f t="shared" si="10"/>
        <v>30170.699999999997</v>
      </c>
      <c r="Y32" s="11">
        <f t="shared" si="10"/>
        <v>113.89999999999999</v>
      </c>
      <c r="Z32" s="11">
        <f t="shared" si="10"/>
        <v>7.8</v>
      </c>
      <c r="AA32" s="11">
        <f t="shared" si="10"/>
        <v>45.9</v>
      </c>
      <c r="AB32" s="11">
        <f t="shared" si="10"/>
        <v>405.8</v>
      </c>
      <c r="AC32" s="11">
        <f t="shared" si="10"/>
        <v>6422.7999999999993</v>
      </c>
      <c r="AD32" s="11">
        <f t="shared" si="10"/>
        <v>68609.700000000012</v>
      </c>
      <c r="AE32" s="11">
        <f t="shared" si="10"/>
        <v>5124.9000000000005</v>
      </c>
      <c r="AF32" s="11">
        <f t="shared" si="10"/>
        <v>5054.0999999999995</v>
      </c>
      <c r="AG32" s="11">
        <f t="shared" si="10"/>
        <v>927.70000000000016</v>
      </c>
      <c r="AH32" s="11">
        <f t="shared" si="10"/>
        <v>2143.9</v>
      </c>
      <c r="AI32" s="11">
        <f t="shared" si="10"/>
        <v>5606.9999999999991</v>
      </c>
      <c r="AJ32" s="28">
        <f>SUM(C32:AI32)</f>
        <v>764527.10000000021</v>
      </c>
      <c r="AK32" s="20"/>
    </row>
    <row r="33" spans="1:37" x14ac:dyDescent="0.3">
      <c r="A33" s="3" t="s">
        <v>57</v>
      </c>
      <c r="B33" s="4" t="s">
        <v>58</v>
      </c>
      <c r="C33" s="11">
        <f>C20+C22-C26</f>
        <v>-508.80000000000041</v>
      </c>
      <c r="D33" s="11">
        <f t="shared" ref="D33:AI33" si="11">D20+D22-D26</f>
        <v>-2503</v>
      </c>
      <c r="E33" s="11">
        <f t="shared" si="11"/>
        <v>-39562.30000000001</v>
      </c>
      <c r="F33" s="11">
        <f t="shared" si="11"/>
        <v>-8958.7999999999993</v>
      </c>
      <c r="G33" s="11">
        <f t="shared" si="11"/>
        <v>-20222.099999999999</v>
      </c>
      <c r="H33" s="11">
        <f t="shared" si="11"/>
        <v>-2936.599999999999</v>
      </c>
      <c r="I33" s="11">
        <f t="shared" si="11"/>
        <v>95</v>
      </c>
      <c r="J33" s="11">
        <f t="shared" si="11"/>
        <v>-6787.2000000000016</v>
      </c>
      <c r="K33" s="11">
        <f t="shared" si="11"/>
        <v>-318.10000000000002</v>
      </c>
      <c r="L33" s="11">
        <f t="shared" si="11"/>
        <v>522.70000000000073</v>
      </c>
      <c r="M33" s="12">
        <f t="shared" si="11"/>
        <v>3372.9000000000028</v>
      </c>
      <c r="N33" s="11">
        <f t="shared" si="11"/>
        <v>-243.89999999999964</v>
      </c>
      <c r="O33" s="11">
        <f t="shared" si="11"/>
        <v>-569.79999999999995</v>
      </c>
      <c r="P33" s="11">
        <f t="shared" si="11"/>
        <v>-622.70000000000039</v>
      </c>
      <c r="Q33" s="11">
        <f t="shared" si="11"/>
        <v>-574.9</v>
      </c>
      <c r="R33" s="11">
        <f t="shared" si="11"/>
        <v>2269.2999999999993</v>
      </c>
      <c r="S33" s="11">
        <f t="shared" si="11"/>
        <v>42087.10000000002</v>
      </c>
      <c r="T33" s="11">
        <f t="shared" si="11"/>
        <v>-3180.9</v>
      </c>
      <c r="U33" s="11">
        <f t="shared" si="11"/>
        <v>-85.800000000000011</v>
      </c>
      <c r="V33" s="11">
        <f t="shared" si="11"/>
        <v>22.099999999999994</v>
      </c>
      <c r="W33" s="11">
        <f t="shared" si="11"/>
        <v>396.30000000000092</v>
      </c>
      <c r="X33" s="12">
        <f t="shared" si="11"/>
        <v>22436.800000000003</v>
      </c>
      <c r="Y33" s="11">
        <f t="shared" si="11"/>
        <v>927.5</v>
      </c>
      <c r="Z33" s="11">
        <f t="shared" si="11"/>
        <v>14.100000000000001</v>
      </c>
      <c r="AA33" s="11">
        <f t="shared" si="11"/>
        <v>-9.399999999999995</v>
      </c>
      <c r="AB33" s="11">
        <f t="shared" si="11"/>
        <v>113.90000000000002</v>
      </c>
      <c r="AC33" s="11">
        <f t="shared" si="11"/>
        <v>-661.19999999999868</v>
      </c>
      <c r="AD33" s="11">
        <f t="shared" si="11"/>
        <v>-3035.0000000000036</v>
      </c>
      <c r="AE33" s="11">
        <f t="shared" si="11"/>
        <v>260.69999999999925</v>
      </c>
      <c r="AF33" s="11">
        <f t="shared" si="11"/>
        <v>87.1</v>
      </c>
      <c r="AG33" s="11">
        <f t="shared" si="11"/>
        <v>495.30000000000013</v>
      </c>
      <c r="AH33" s="11">
        <f t="shared" si="11"/>
        <v>1555.1000000000001</v>
      </c>
      <c r="AI33" s="11">
        <f t="shared" si="11"/>
        <v>-930.99999999999943</v>
      </c>
      <c r="AJ33" s="28">
        <f>SUM(C33:AI33)</f>
        <v>-17055.599999999969</v>
      </c>
      <c r="AK33" s="20"/>
    </row>
    <row r="34" spans="1:37" ht="5.25" customHeight="1" x14ac:dyDescent="0.3">
      <c r="A34" s="22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30"/>
      <c r="AK34" s="20"/>
    </row>
    <row r="35" spans="1:37" x14ac:dyDescent="0.3">
      <c r="A35" s="3" t="s">
        <v>64</v>
      </c>
      <c r="B35" s="4" t="s">
        <v>65</v>
      </c>
      <c r="C35" s="11">
        <f>+C36+C37+C38</f>
        <v>5838.6</v>
      </c>
      <c r="D35" s="11">
        <f t="shared" ref="D35:AI35" si="12">+D36+D37+D38</f>
        <v>11946.400000000001</v>
      </c>
      <c r="E35" s="11">
        <f t="shared" si="12"/>
        <v>65050.299999999996</v>
      </c>
      <c r="F35" s="11">
        <f t="shared" si="12"/>
        <v>32095.200000000001</v>
      </c>
      <c r="G35" s="11">
        <f t="shared" si="12"/>
        <v>50664.7</v>
      </c>
      <c r="H35" s="11">
        <f t="shared" si="12"/>
        <v>5718.3</v>
      </c>
      <c r="I35" s="11">
        <f t="shared" si="12"/>
        <v>165.79999999999998</v>
      </c>
      <c r="J35" s="11">
        <f t="shared" si="12"/>
        <v>16028.7</v>
      </c>
      <c r="K35" s="11">
        <f t="shared" si="12"/>
        <v>2772.6</v>
      </c>
      <c r="L35" s="11">
        <f t="shared" si="12"/>
        <v>17421.2</v>
      </c>
      <c r="M35" s="12">
        <f t="shared" si="12"/>
        <v>6464.9</v>
      </c>
      <c r="N35" s="11">
        <f t="shared" si="12"/>
        <v>2361</v>
      </c>
      <c r="O35" s="11">
        <f t="shared" si="12"/>
        <v>3397</v>
      </c>
      <c r="P35" s="11">
        <f t="shared" si="12"/>
        <v>622.70000000000005</v>
      </c>
      <c r="Q35" s="11">
        <f t="shared" si="12"/>
        <v>1450.3</v>
      </c>
      <c r="R35" s="11">
        <f t="shared" si="12"/>
        <v>1289.8</v>
      </c>
      <c r="S35" s="11">
        <f t="shared" si="12"/>
        <v>72482.700000000012</v>
      </c>
      <c r="T35" s="11">
        <f t="shared" si="12"/>
        <v>6080.7</v>
      </c>
      <c r="U35" s="11">
        <f t="shared" si="12"/>
        <v>725.2</v>
      </c>
      <c r="V35" s="11">
        <f t="shared" si="12"/>
        <v>0</v>
      </c>
      <c r="W35" s="11">
        <f t="shared" si="12"/>
        <v>803</v>
      </c>
      <c r="X35" s="12">
        <f t="shared" si="12"/>
        <v>17537.5</v>
      </c>
      <c r="Y35" s="11">
        <f t="shared" si="12"/>
        <v>15.100000000000001</v>
      </c>
      <c r="Z35" s="11">
        <f t="shared" si="12"/>
        <v>0</v>
      </c>
      <c r="AA35" s="11">
        <f t="shared" si="12"/>
        <v>17.3</v>
      </c>
      <c r="AB35" s="11">
        <f t="shared" si="12"/>
        <v>11.899999999999999</v>
      </c>
      <c r="AC35" s="11">
        <f t="shared" si="12"/>
        <v>3476.2000000000003</v>
      </c>
      <c r="AD35" s="11">
        <f t="shared" si="12"/>
        <v>23084.7</v>
      </c>
      <c r="AE35" s="11">
        <f t="shared" si="12"/>
        <v>3999.3</v>
      </c>
      <c r="AF35" s="11">
        <f t="shared" si="12"/>
        <v>4252.1000000000004</v>
      </c>
      <c r="AG35" s="11">
        <f t="shared" si="12"/>
        <v>652.79999999999995</v>
      </c>
      <c r="AH35" s="11">
        <f t="shared" si="12"/>
        <v>3599.2</v>
      </c>
      <c r="AI35" s="11">
        <f t="shared" si="12"/>
        <v>4685.8999999999996</v>
      </c>
      <c r="AJ35" s="28">
        <f>SUM(C35:AI35)</f>
        <v>364711.1</v>
      </c>
      <c r="AK35" s="20"/>
    </row>
    <row r="36" spans="1:37" x14ac:dyDescent="0.3">
      <c r="A36" s="5"/>
      <c r="B36" s="6" t="s">
        <v>66</v>
      </c>
      <c r="C36" s="10">
        <v>5838.6</v>
      </c>
      <c r="D36" s="10">
        <v>4186.9000000000005</v>
      </c>
      <c r="E36" s="10">
        <v>39077.199999999997</v>
      </c>
      <c r="F36" s="10">
        <v>912</v>
      </c>
      <c r="G36" s="10">
        <v>3044</v>
      </c>
      <c r="H36" s="10">
        <v>1739.9</v>
      </c>
      <c r="I36" s="10">
        <v>134.69999999999999</v>
      </c>
      <c r="J36" s="10">
        <v>11761.9</v>
      </c>
      <c r="K36" s="10">
        <v>2108</v>
      </c>
      <c r="L36" s="10">
        <v>17421.2</v>
      </c>
      <c r="M36" s="13">
        <v>561.4</v>
      </c>
      <c r="N36" s="10">
        <v>1484.8</v>
      </c>
      <c r="O36" s="10">
        <v>3124.4</v>
      </c>
      <c r="P36" s="10">
        <v>622.70000000000005</v>
      </c>
      <c r="Q36" s="10">
        <v>1407.1</v>
      </c>
      <c r="R36" s="10">
        <v>494.3</v>
      </c>
      <c r="S36" s="10">
        <v>72482.700000000012</v>
      </c>
      <c r="T36" s="10">
        <v>2033.1999999999998</v>
      </c>
      <c r="U36" s="10">
        <v>725.2</v>
      </c>
      <c r="V36" s="10">
        <v>0</v>
      </c>
      <c r="W36" s="10">
        <v>195.7</v>
      </c>
      <c r="X36" s="13">
        <v>12687.7</v>
      </c>
      <c r="Y36" s="10">
        <v>5.8</v>
      </c>
      <c r="Z36" s="10">
        <v>0</v>
      </c>
      <c r="AA36" s="10">
        <v>12.1</v>
      </c>
      <c r="AB36" s="10">
        <v>11.899999999999999</v>
      </c>
      <c r="AC36" s="10">
        <v>1261.5999999999999</v>
      </c>
      <c r="AD36" s="10">
        <v>7807.7</v>
      </c>
      <c r="AE36" s="10">
        <v>489.3</v>
      </c>
      <c r="AF36" s="10">
        <v>1996.7</v>
      </c>
      <c r="AG36" s="10">
        <v>652.79999999999995</v>
      </c>
      <c r="AH36" s="10">
        <v>3258.1</v>
      </c>
      <c r="AI36" s="10">
        <v>3984.6</v>
      </c>
      <c r="AJ36" s="29">
        <f>SUM(C36:AI36)</f>
        <v>201524.20000000004</v>
      </c>
      <c r="AK36" s="20"/>
    </row>
    <row r="37" spans="1:37" x14ac:dyDescent="0.3">
      <c r="A37" s="5"/>
      <c r="B37" s="6" t="s">
        <v>67</v>
      </c>
      <c r="C37" s="10">
        <v>0</v>
      </c>
      <c r="D37" s="10">
        <v>7759.5</v>
      </c>
      <c r="E37" s="10">
        <v>25973.1</v>
      </c>
      <c r="F37" s="10">
        <v>31183.200000000001</v>
      </c>
      <c r="G37" s="10">
        <v>47620.7</v>
      </c>
      <c r="H37" s="10">
        <v>3978.4</v>
      </c>
      <c r="I37" s="10">
        <v>31.1</v>
      </c>
      <c r="J37" s="10">
        <v>4266.8</v>
      </c>
      <c r="K37" s="10">
        <v>664.6</v>
      </c>
      <c r="L37" s="10">
        <v>0</v>
      </c>
      <c r="M37" s="13">
        <v>5903.5</v>
      </c>
      <c r="N37" s="10">
        <v>876.2</v>
      </c>
      <c r="O37" s="10">
        <v>272.60000000000002</v>
      </c>
      <c r="P37" s="10">
        <v>0</v>
      </c>
      <c r="Q37" s="10">
        <v>43.2</v>
      </c>
      <c r="R37" s="10">
        <v>795.5</v>
      </c>
      <c r="S37" s="10">
        <v>0</v>
      </c>
      <c r="T37" s="10">
        <v>4047.5</v>
      </c>
      <c r="U37" s="10">
        <v>0</v>
      </c>
      <c r="V37" s="10">
        <v>0</v>
      </c>
      <c r="W37" s="10">
        <v>607.29999999999995</v>
      </c>
      <c r="X37" s="13">
        <v>4849.8</v>
      </c>
      <c r="Y37" s="10">
        <v>9.3000000000000007</v>
      </c>
      <c r="Z37" s="10">
        <v>0</v>
      </c>
      <c r="AA37" s="10">
        <v>5.2</v>
      </c>
      <c r="AB37" s="10">
        <v>0</v>
      </c>
      <c r="AC37" s="10">
        <v>1221.2</v>
      </c>
      <c r="AD37" s="10">
        <v>15277</v>
      </c>
      <c r="AE37" s="10">
        <v>3510</v>
      </c>
      <c r="AF37" s="10">
        <v>2255.4</v>
      </c>
      <c r="AG37" s="10">
        <v>0</v>
      </c>
      <c r="AH37" s="10">
        <v>341.1</v>
      </c>
      <c r="AI37" s="10">
        <v>701.3</v>
      </c>
      <c r="AJ37" s="29">
        <f>SUM(C37:AI37)</f>
        <v>162193.5</v>
      </c>
      <c r="AK37" s="20"/>
    </row>
    <row r="38" spans="1:37" x14ac:dyDescent="0.3">
      <c r="A38" s="5"/>
      <c r="B38" s="6" t="s">
        <v>68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3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3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993.4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9">
        <f>SUM(C38:AI38)</f>
        <v>993.4</v>
      </c>
      <c r="AK38" s="20"/>
    </row>
    <row r="39" spans="1:37" ht="6.75" customHeight="1" x14ac:dyDescent="0.3">
      <c r="A39" s="16"/>
      <c r="B39" s="1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30"/>
      <c r="AK39" s="20"/>
    </row>
    <row r="40" spans="1:37" x14ac:dyDescent="0.3">
      <c r="A40" s="3" t="s">
        <v>69</v>
      </c>
      <c r="B40" s="4" t="s">
        <v>70</v>
      </c>
      <c r="C40" s="11">
        <f>+C41+C42+C43</f>
        <v>5329.7999999999993</v>
      </c>
      <c r="D40" s="11">
        <f t="shared" ref="D40:AI40" si="13">+D41+D42+D43</f>
        <v>9443.4000000000015</v>
      </c>
      <c r="E40" s="11">
        <f t="shared" si="13"/>
        <v>25488</v>
      </c>
      <c r="F40" s="11">
        <f t="shared" si="13"/>
        <v>23136.400000000001</v>
      </c>
      <c r="G40" s="11">
        <f t="shared" si="13"/>
        <v>30442.6</v>
      </c>
      <c r="H40" s="11">
        <f t="shared" si="13"/>
        <v>2781.7</v>
      </c>
      <c r="I40" s="11">
        <f t="shared" si="13"/>
        <v>260.8</v>
      </c>
      <c r="J40" s="11">
        <f t="shared" si="13"/>
        <v>9241.5</v>
      </c>
      <c r="K40" s="11">
        <f t="shared" si="13"/>
        <v>2454.5</v>
      </c>
      <c r="L40" s="11">
        <f t="shared" si="13"/>
        <v>17943.900000000001</v>
      </c>
      <c r="M40" s="12">
        <f t="shared" si="13"/>
        <v>9837.7999999999993</v>
      </c>
      <c r="N40" s="11">
        <f t="shared" si="13"/>
        <v>2117.1</v>
      </c>
      <c r="O40" s="11">
        <f t="shared" si="13"/>
        <v>2827.2</v>
      </c>
      <c r="P40" s="11">
        <f t="shared" si="13"/>
        <v>0</v>
      </c>
      <c r="Q40" s="11">
        <f t="shared" si="13"/>
        <v>875.4</v>
      </c>
      <c r="R40" s="11">
        <f t="shared" si="13"/>
        <v>3559.1</v>
      </c>
      <c r="S40" s="11">
        <f t="shared" si="13"/>
        <v>114569.8</v>
      </c>
      <c r="T40" s="11">
        <f t="shared" si="13"/>
        <v>2899.8</v>
      </c>
      <c r="U40" s="11">
        <f t="shared" si="13"/>
        <v>639.4</v>
      </c>
      <c r="V40" s="11">
        <f t="shared" si="13"/>
        <v>22.099999999999998</v>
      </c>
      <c r="W40" s="11">
        <f t="shared" si="13"/>
        <v>1199.3</v>
      </c>
      <c r="X40" s="12">
        <f t="shared" si="13"/>
        <v>39974.300000000003</v>
      </c>
      <c r="Y40" s="11">
        <f t="shared" si="13"/>
        <v>942.6</v>
      </c>
      <c r="Z40" s="11">
        <f t="shared" si="13"/>
        <v>14.1</v>
      </c>
      <c r="AA40" s="11">
        <f t="shared" si="13"/>
        <v>7.9</v>
      </c>
      <c r="AB40" s="11">
        <f t="shared" si="13"/>
        <v>125.8</v>
      </c>
      <c r="AC40" s="11">
        <f t="shared" si="13"/>
        <v>2815</v>
      </c>
      <c r="AD40" s="11">
        <f t="shared" si="13"/>
        <v>20049.699999999997</v>
      </c>
      <c r="AE40" s="11">
        <f t="shared" si="13"/>
        <v>4260</v>
      </c>
      <c r="AF40" s="11">
        <f t="shared" si="13"/>
        <v>4339.2000000000007</v>
      </c>
      <c r="AG40" s="11">
        <f t="shared" si="13"/>
        <v>1148.0999999999999</v>
      </c>
      <c r="AH40" s="11">
        <f t="shared" si="13"/>
        <v>5154.3</v>
      </c>
      <c r="AI40" s="11">
        <f t="shared" si="13"/>
        <v>3754.8999999999996</v>
      </c>
      <c r="AJ40" s="28">
        <f>SUM(C40:AI40)</f>
        <v>347655.49999999994</v>
      </c>
      <c r="AK40" s="20"/>
    </row>
    <row r="41" spans="1:37" x14ac:dyDescent="0.3">
      <c r="A41" s="5"/>
      <c r="B41" s="6" t="s">
        <v>71</v>
      </c>
      <c r="C41" s="10">
        <v>1349.6</v>
      </c>
      <c r="D41" s="10">
        <v>8890.8000000000011</v>
      </c>
      <c r="E41" s="10">
        <v>14079.4</v>
      </c>
      <c r="F41" s="10">
        <v>23136.400000000001</v>
      </c>
      <c r="G41" s="10">
        <v>28915.199999999997</v>
      </c>
      <c r="H41" s="10">
        <v>1613</v>
      </c>
      <c r="I41" s="10">
        <v>113.5</v>
      </c>
      <c r="J41" s="10">
        <v>7425.6</v>
      </c>
      <c r="K41" s="10">
        <v>1825</v>
      </c>
      <c r="L41" s="10">
        <v>15211.4</v>
      </c>
      <c r="M41" s="13">
        <v>9837.7999999999993</v>
      </c>
      <c r="N41" s="10">
        <v>1898.2</v>
      </c>
      <c r="O41" s="10">
        <v>2725.2</v>
      </c>
      <c r="P41" s="10">
        <v>0</v>
      </c>
      <c r="Q41" s="10">
        <v>838.3</v>
      </c>
      <c r="R41" s="10">
        <v>3079.6</v>
      </c>
      <c r="S41" s="10">
        <v>10025.300000000001</v>
      </c>
      <c r="T41" s="10">
        <v>2899.8</v>
      </c>
      <c r="U41" s="10">
        <v>629</v>
      </c>
      <c r="V41" s="10">
        <v>22.099999999999998</v>
      </c>
      <c r="W41" s="10">
        <v>860</v>
      </c>
      <c r="X41" s="13">
        <v>32061.7</v>
      </c>
      <c r="Y41" s="10">
        <v>933</v>
      </c>
      <c r="Z41" s="10">
        <v>14.1</v>
      </c>
      <c r="AA41" s="10">
        <v>7.9</v>
      </c>
      <c r="AB41" s="10">
        <v>91</v>
      </c>
      <c r="AC41" s="10">
        <v>1288</v>
      </c>
      <c r="AD41" s="10">
        <v>15529.8</v>
      </c>
      <c r="AE41" s="10">
        <v>4260</v>
      </c>
      <c r="AF41" s="10">
        <v>4339.2000000000007</v>
      </c>
      <c r="AG41" s="10">
        <v>1143.3</v>
      </c>
      <c r="AH41" s="10">
        <v>5154.3</v>
      </c>
      <c r="AI41" s="10">
        <v>879.3</v>
      </c>
      <c r="AJ41" s="29">
        <f>SUM(C41:AI41)</f>
        <v>201076.8</v>
      </c>
      <c r="AK41" s="20"/>
    </row>
    <row r="42" spans="1:37" x14ac:dyDescent="0.3">
      <c r="A42" s="5"/>
      <c r="B42" s="6" t="s">
        <v>72</v>
      </c>
      <c r="C42" s="10">
        <v>3980.2</v>
      </c>
      <c r="D42" s="10">
        <v>0</v>
      </c>
      <c r="E42" s="10">
        <v>11408.6</v>
      </c>
      <c r="F42" s="10">
        <v>0</v>
      </c>
      <c r="G42" s="10">
        <v>1527.4</v>
      </c>
      <c r="H42" s="10">
        <v>1168.7</v>
      </c>
      <c r="I42" s="10">
        <v>147.30000000000001</v>
      </c>
      <c r="J42" s="10">
        <v>1815.9</v>
      </c>
      <c r="K42" s="10">
        <v>629.5</v>
      </c>
      <c r="L42" s="10">
        <v>2732.5</v>
      </c>
      <c r="M42" s="13">
        <v>0</v>
      </c>
      <c r="N42" s="33">
        <v>218.9</v>
      </c>
      <c r="O42" s="10">
        <v>102</v>
      </c>
      <c r="P42" s="10">
        <v>0</v>
      </c>
      <c r="Q42" s="10">
        <v>37.1</v>
      </c>
      <c r="R42" s="10">
        <v>479.5</v>
      </c>
      <c r="S42" s="10">
        <v>104544.5</v>
      </c>
      <c r="T42" s="10">
        <v>0</v>
      </c>
      <c r="U42" s="10">
        <v>10.4</v>
      </c>
      <c r="V42" s="10">
        <v>0</v>
      </c>
      <c r="W42" s="10">
        <v>339.3</v>
      </c>
      <c r="X42" s="13">
        <v>7912.6</v>
      </c>
      <c r="Y42" s="10">
        <v>9.6</v>
      </c>
      <c r="Z42" s="10">
        <v>0</v>
      </c>
      <c r="AA42" s="10">
        <v>0</v>
      </c>
      <c r="AB42" s="10">
        <v>34.799999999999997</v>
      </c>
      <c r="AC42" s="10">
        <v>736.9</v>
      </c>
      <c r="AD42" s="10">
        <v>4519.8999999999996</v>
      </c>
      <c r="AE42" s="10">
        <v>0</v>
      </c>
      <c r="AF42" s="10">
        <v>0</v>
      </c>
      <c r="AG42" s="10">
        <v>4.8</v>
      </c>
      <c r="AH42" s="10">
        <v>0</v>
      </c>
      <c r="AI42" s="10">
        <v>2875.6</v>
      </c>
      <c r="AJ42" s="29">
        <f>SUM(C42:AI42)</f>
        <v>145235.99999999997</v>
      </c>
      <c r="AK42" s="20"/>
    </row>
    <row r="43" spans="1:37" ht="15" thickBot="1" x14ac:dyDescent="0.35">
      <c r="A43" s="18"/>
      <c r="B43" s="19" t="s">
        <v>73</v>
      </c>
      <c r="C43" s="23">
        <v>0</v>
      </c>
      <c r="D43" s="23">
        <v>552.6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4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4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790.1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31">
        <f>SUM(C43:AI43)</f>
        <v>1342.7</v>
      </c>
      <c r="AK43" s="20"/>
    </row>
    <row r="44" spans="1:37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7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spans="1:37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</sheetData>
  <mergeCells count="1">
    <mergeCell ref="A1:B1"/>
  </mergeCells>
  <printOptions horizontalCentered="1" verticalCentered="1"/>
  <pageMargins left="0.39370078740157483" right="0.39370078740157483" top="0.78740157480314965" bottom="0.59055118110236227" header="0.19685039370078741" footer="0.59055118110236227"/>
  <pageSetup paperSize="9" scale="82" orientation="landscape" r:id="rId1"/>
  <headerFooter>
    <oddHeader>&amp;CEjecución Presupuestaria de Empresas Públicas No Financieras
(En millones de pesos. Base Devengado)
Acumulado al 31-03-23</oddHeader>
    <oddFooter xml:space="preserve">&amp;LNota: datos provisorios suministrados por las empresas públicas. Fecha de corte de la información: 08/06/23.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TRIMESTRE 2023</vt:lpstr>
      <vt:lpstr>'I TRIMESTRE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2023-06-26T18:55:17Z</cp:lastPrinted>
  <dcterms:created xsi:type="dcterms:W3CDTF">2020-07-08T18:07:03Z</dcterms:created>
  <dcterms:modified xsi:type="dcterms:W3CDTF">2023-06-26T18:56:10Z</dcterms:modified>
</cp:coreProperties>
</file>